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Еременко\Desktop\Еременко\Программа ОБРАЗОВАНИЕ\Отчет по программе ОБРАЗОВАНИЕ\2024\"/>
    </mc:Choice>
  </mc:AlternateContent>
  <xr:revisionPtr revIDLastSave="0" documentId="13_ncr:1_{568685E8-53E8-4166-BA87-8FC5955C662A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59" i="1" l="1"/>
  <c r="G157" i="1"/>
  <c r="J73" i="1"/>
  <c r="F73" i="1"/>
  <c r="G73" i="1"/>
  <c r="G36" i="1"/>
  <c r="G31" i="1"/>
  <c r="G20" i="1"/>
  <c r="G19" i="1" l="1"/>
  <c r="F98" i="1"/>
  <c r="G98" i="1"/>
  <c r="J118" i="1"/>
  <c r="J103" i="1"/>
  <c r="F103" i="1"/>
  <c r="G103" i="1"/>
  <c r="F118" i="1"/>
  <c r="G118" i="1"/>
  <c r="F135" i="1"/>
  <c r="G135" i="1"/>
  <c r="I118" i="1"/>
  <c r="E118" i="1"/>
  <c r="I103" i="1"/>
  <c r="E103" i="1"/>
  <c r="J80" i="1"/>
  <c r="J72" i="1" s="1"/>
  <c r="I80" i="1"/>
  <c r="I73" i="1"/>
  <c r="E73" i="1"/>
  <c r="F54" i="1"/>
  <c r="G54" i="1"/>
  <c r="E54" i="1"/>
  <c r="F20" i="1"/>
  <c r="F36" i="1"/>
  <c r="E36" i="1"/>
  <c r="F31" i="1"/>
  <c r="E31" i="1"/>
  <c r="E20" i="1"/>
  <c r="J102" i="1" l="1"/>
  <c r="G153" i="1"/>
  <c r="F10" i="1" l="1"/>
  <c r="G10" i="1"/>
  <c r="E10" i="1"/>
  <c r="F159" i="1" l="1"/>
  <c r="F145" i="1"/>
  <c r="G145" i="1"/>
  <c r="G102" i="1" l="1"/>
  <c r="F102" i="1"/>
  <c r="G134" i="1"/>
  <c r="F134" i="1"/>
  <c r="G101" i="1" l="1"/>
  <c r="F101" i="1"/>
  <c r="F64" i="1"/>
  <c r="G64" i="1"/>
  <c r="G63" i="1" s="1"/>
  <c r="E64" i="1"/>
  <c r="F153" i="1" l="1"/>
  <c r="F152" i="1" s="1"/>
  <c r="G152" i="1"/>
  <c r="F19" i="1" l="1"/>
  <c r="F67" i="1" l="1"/>
  <c r="F63" i="1" s="1"/>
  <c r="E159" i="1" l="1"/>
  <c r="F157" i="1"/>
  <c r="E157" i="1"/>
  <c r="E153" i="1"/>
  <c r="E152" i="1" s="1"/>
  <c r="E145" i="1"/>
  <c r="E135" i="1"/>
  <c r="E102" i="1"/>
  <c r="E98" i="1"/>
  <c r="E134" i="1" l="1"/>
  <c r="E101" i="1" s="1"/>
  <c r="E67" i="1"/>
  <c r="E63" i="1" s="1"/>
  <c r="E82" i="1"/>
  <c r="I72" i="1"/>
  <c r="F82" i="1" l="1"/>
  <c r="E80" i="1"/>
  <c r="E72" i="1" s="1"/>
  <c r="E19" i="1"/>
  <c r="I102" i="1"/>
  <c r="F80" i="1" l="1"/>
  <c r="F72" i="1" s="1"/>
  <c r="F9" i="1" s="1"/>
  <c r="F161" i="1" s="1"/>
  <c r="G82" i="1"/>
  <c r="G80" i="1" s="1"/>
  <c r="G72" i="1" s="1"/>
  <c r="G9" i="1" s="1"/>
  <c r="G161" i="1" s="1"/>
  <c r="E9" i="1"/>
  <c r="E161" i="1" s="1"/>
</calcChain>
</file>

<file path=xl/sharedStrings.xml><?xml version="1.0" encoding="utf-8"?>
<sst xmlns="http://schemas.openxmlformats.org/spreadsheetml/2006/main" count="824" uniqueCount="411">
  <si>
    <t>Реализация образовательных программ дошкольного образования</t>
  </si>
  <si>
    <t xml:space="preserve">Реализация образовательных программ  начального общего, основного общего, среднего общего образования </t>
  </si>
  <si>
    <t>1.1.2</t>
  </si>
  <si>
    <t>Развитие инфраструктуры образовательных учреждений</t>
  </si>
  <si>
    <t>Ремонт образовательных учреждений</t>
  </si>
  <si>
    <t>Развитие муниципальной системы оценки качества образования</t>
  </si>
  <si>
    <t>Обеспечение деятельности психолого-медико-педагогической комиссии</t>
  </si>
  <si>
    <t>Поддержка педагогических работников муниципальных образовательных организаций</t>
  </si>
  <si>
    <t>Проведение педагогических конференций, семинаров</t>
  </si>
  <si>
    <t>Проведение интеллектуальных, творческих конкурсов для детей</t>
  </si>
  <si>
    <t>Обеспечение участия обучающихся в областных мероприятиях</t>
  </si>
  <si>
    <t>Организация питания детей в оздоровительных лагерях с дневным пребыванием детей</t>
  </si>
  <si>
    <t>Финансирование питания детей в оздоровительных лагерях с дневным пребыванием детей в части расходных обязательств по договору с Министерством социального развития опеки и попечительства Иркутской области</t>
  </si>
  <si>
    <t>Организация временных дополнительных рабочих мест для несовершеннолетних в общеобразовательных учреждениях города</t>
  </si>
  <si>
    <t>Проведение городских конкурсов и мероприятий</t>
  </si>
  <si>
    <t>Проведение спортивных соревнований и состязаний, конкурсов по пожарной безопасности и безопасности дорожного движения</t>
  </si>
  <si>
    <t>Проведение городских мероприятий для обучающихся</t>
  </si>
  <si>
    <t>Предоставление дополнительного образования</t>
  </si>
  <si>
    <t>ИТОГО по программе</t>
  </si>
  <si>
    <t>Наименование подпрограммы муниципальной программы, основного мероприятия, мероприятия</t>
  </si>
  <si>
    <t>Х</t>
  </si>
  <si>
    <t>количество учреждений, в которых проведён ремонт</t>
  </si>
  <si>
    <t>выполнение мероприятий: да – 1, нет - 0</t>
  </si>
  <si>
    <t>выполнение мероприятий: да-1, нет - 0</t>
  </si>
  <si>
    <t>количество участников</t>
  </si>
  <si>
    <t>количество награжденных</t>
  </si>
  <si>
    <t>количество стипендиатов</t>
  </si>
  <si>
    <t>количество обучающихся</t>
  </si>
  <si>
    <t>количество детей</t>
  </si>
  <si>
    <t>количество мероприятий</t>
  </si>
  <si>
    <t>количество созданных рабочих мест</t>
  </si>
  <si>
    <t>Основное мероприятие "Организационно-методическое обеспечение деятельности образовательных учреждений"</t>
  </si>
  <si>
    <t>Проведение муниципальных профессиональных конкурсов, участие в профессиональных конкурсах различного уровня (региональный, федеральный)</t>
  </si>
  <si>
    <t xml:space="preserve">Профессиональная подготовка, переподготовка и повышение квалификации </t>
  </si>
  <si>
    <t>Строительство и реконструкция образовательных учреждений</t>
  </si>
  <si>
    <t>количество учреждений</t>
  </si>
  <si>
    <t>Развитие общего образования в соответствии с требованиями федеральных государственных образовательных стандартов</t>
  </si>
  <si>
    <t>Обеспечение материальной базы  пунктов приема экзаменов</t>
  </si>
  <si>
    <t>функционирование пунктов: да – 1, нет – 0</t>
  </si>
  <si>
    <t>Организация  деятельности психолого-медико-педагогической комиссии</t>
  </si>
  <si>
    <t>обеспечение деятельности комиссии: да-1, нет - 0</t>
  </si>
  <si>
    <t>Проведение августовской педагогической конференции</t>
  </si>
  <si>
    <t>Всероссийская олимпиада школьников</t>
  </si>
  <si>
    <t>количество победителей и призеров</t>
  </si>
  <si>
    <t>Слёт отличников для обучающихся начальных классов</t>
  </si>
  <si>
    <t>Городской конкурс "Ученик года"</t>
  </si>
  <si>
    <t>количество победителей и призёров</t>
  </si>
  <si>
    <t>Интеллектуальный марафон для обучающихся 7 - 8 классов</t>
  </si>
  <si>
    <t>Именная стипендия мэра городского округа обучающимся муниципальных общеобразовательных учреждений</t>
  </si>
  <si>
    <t>Участие в работе сессии областного детского парламента</t>
  </si>
  <si>
    <t>Конкурс  по профилактике дорожно- транспортного травматизма у детей «Зеленый огонек»</t>
  </si>
  <si>
    <t>количество команд участников</t>
  </si>
  <si>
    <t>Городской туристический слёт школьников</t>
  </si>
  <si>
    <t>Организация и проведение городского праздника "Последний звонок"</t>
  </si>
  <si>
    <t>Конкурс проектов для дошкольников</t>
  </si>
  <si>
    <t>Материально-техническое оснащение образовательных учреждений</t>
  </si>
  <si>
    <t>Встреча мэра с выпускниками медалистами</t>
  </si>
  <si>
    <t>количество награждённых воспитанников</t>
  </si>
  <si>
    <t>Профессиональный праздник "День учителя"</t>
  </si>
  <si>
    <t>Интеллектуальный марафон для обучающихся НОО "Умники и умницы"</t>
  </si>
  <si>
    <t>1.2.1</t>
  </si>
  <si>
    <t>1</t>
  </si>
  <si>
    <t>Спартакиада дошкольников</t>
  </si>
  <si>
    <t>1.4.2.2</t>
  </si>
  <si>
    <t>1.1</t>
  </si>
  <si>
    <t>1.1.1</t>
  </si>
  <si>
    <t>1.2.2</t>
  </si>
  <si>
    <t>1.2.3</t>
  </si>
  <si>
    <t>1.2.3.1</t>
  </si>
  <si>
    <t>Конкурс хорового пения "Битва хоров"</t>
  </si>
  <si>
    <t>1.4.2</t>
  </si>
  <si>
    <t>1.4.2.1</t>
  </si>
  <si>
    <t>1.4.2.3</t>
  </si>
  <si>
    <t>Городская читательская конференция</t>
  </si>
  <si>
    <t>Спортивный праздник "Подведем итоги"</t>
  </si>
  <si>
    <t>Проведение муниципального этапа Президентских состязаний</t>
  </si>
  <si>
    <t>1.2</t>
  </si>
  <si>
    <t>1.3</t>
  </si>
  <si>
    <t>1.3.1</t>
  </si>
  <si>
    <t>1.3.1.1</t>
  </si>
  <si>
    <t>1.3.2</t>
  </si>
  <si>
    <t>1.3.2.1</t>
  </si>
  <si>
    <t>1.4</t>
  </si>
  <si>
    <t>1.4.1</t>
  </si>
  <si>
    <t>1.4.1.1</t>
  </si>
  <si>
    <t>1.4.1.2</t>
  </si>
  <si>
    <t>1.4.3</t>
  </si>
  <si>
    <t>1.5</t>
  </si>
  <si>
    <t>1.6</t>
  </si>
  <si>
    <t>1.7</t>
  </si>
  <si>
    <t>2.1</t>
  </si>
  <si>
    <t>2.1.1</t>
  </si>
  <si>
    <t>2.2</t>
  </si>
  <si>
    <t>3.1</t>
  </si>
  <si>
    <t>2.2.1</t>
  </si>
  <si>
    <t>Конкурс чтецов среди школьников</t>
  </si>
  <si>
    <t>Конкурс чтецов среди дошкольников</t>
  </si>
  <si>
    <t>Спартакиада спортивных клубов ОО</t>
  </si>
  <si>
    <t>Профинансированно за отчетный период, тыс. рублей</t>
  </si>
  <si>
    <t>Плановое значение показателя объема мероприятия</t>
  </si>
  <si>
    <t>ОТЧЕТ</t>
  </si>
  <si>
    <t>№п/п</t>
  </si>
  <si>
    <t>Плановый срок исполнения мероприятия</t>
  </si>
  <si>
    <t>Фактичекский срок исполнения мероприятия</t>
  </si>
  <si>
    <t>Кассовый расход исполнителя, тыс. руб.</t>
  </si>
  <si>
    <t>Наименование показателя объема мероприятия, единица измерения</t>
  </si>
  <si>
    <t>Фактическое значение показателя мероприятия</t>
  </si>
  <si>
    <t>Обоснования причин отклонения  (при наличии)</t>
  </si>
  <si>
    <t>Участие в областном конкурсе - фестивале юные инспектора движения "Безопасное колесо"</t>
  </si>
  <si>
    <t>Участие в региональном этапе Всероссийских спортивных  соревнованиях школьников "Президентские состязания"</t>
  </si>
  <si>
    <t>Фестиваль детско-юношеского творчества "Весна Победы"</t>
  </si>
  <si>
    <t>Подпрограмма "Общее и дополнительное образование"</t>
  </si>
  <si>
    <t>1.1.3</t>
  </si>
  <si>
    <t>2</t>
  </si>
  <si>
    <t>Подпрограмма "Способные и талантливые дети"</t>
  </si>
  <si>
    <t>Организация и проведение мероприятий, направленных на поддержку способных и одаренных детей</t>
  </si>
  <si>
    <t>2.1.1.1</t>
  </si>
  <si>
    <t>2.1.1.2</t>
  </si>
  <si>
    <t>2.1.1.3</t>
  </si>
  <si>
    <t>2.1.1.4</t>
  </si>
  <si>
    <t>2.1.1.5</t>
  </si>
  <si>
    <t>2.1.1.6</t>
  </si>
  <si>
    <t>2.1.1.7</t>
  </si>
  <si>
    <t>2.1.2</t>
  </si>
  <si>
    <t>2.1.3</t>
  </si>
  <si>
    <t>2.1.4</t>
  </si>
  <si>
    <t>2.2.1.1</t>
  </si>
  <si>
    <t>2.2.1.2</t>
  </si>
  <si>
    <t>2.2.1.3</t>
  </si>
  <si>
    <t>2.2.1.4</t>
  </si>
  <si>
    <t>Учебные сборы с обучающимися муниципальных общеобразовательных организаций по основам военной службы и начальным знаниям в области обороны</t>
  </si>
  <si>
    <t>2.2.1.5</t>
  </si>
  <si>
    <t>2.2.1.6</t>
  </si>
  <si>
    <t>2.2.1.7</t>
  </si>
  <si>
    <t>2.2.1.8</t>
  </si>
  <si>
    <t>2.2.1.9</t>
  </si>
  <si>
    <t>2.2.2</t>
  </si>
  <si>
    <t>2.2.2.1</t>
  </si>
  <si>
    <t>2.2.2.2</t>
  </si>
  <si>
    <t>2.2.2.3</t>
  </si>
  <si>
    <t>2.2.2.4</t>
  </si>
  <si>
    <t>2.2.2.5</t>
  </si>
  <si>
    <t>3</t>
  </si>
  <si>
    <t>Подпрограмма "Отдых и оздоровление детей"</t>
  </si>
  <si>
    <t>3.1.1</t>
  </si>
  <si>
    <t>3.2</t>
  </si>
  <si>
    <t>4</t>
  </si>
  <si>
    <t>4.1</t>
  </si>
  <si>
    <t>1.1.4</t>
  </si>
  <si>
    <t>Ежемесячное денежное вознаграждение за классное руководство педагогическим работникам</t>
  </si>
  <si>
    <t>количество педагогов</t>
  </si>
  <si>
    <t>1.2.3.2</t>
  </si>
  <si>
    <t>1.2.3.3</t>
  </si>
  <si>
    <t>1.2.3.4</t>
  </si>
  <si>
    <t>1.2.3.5</t>
  </si>
  <si>
    <t>1.2.3.6</t>
  </si>
  <si>
    <t>1.8</t>
  </si>
  <si>
    <t>2.1.3.1</t>
  </si>
  <si>
    <t>2.1.3.2</t>
  </si>
  <si>
    <t>2.1.3.3</t>
  </si>
  <si>
    <t>2.1.3.4</t>
  </si>
  <si>
    <t>2.1.3.5</t>
  </si>
  <si>
    <t>2.1.3.6</t>
  </si>
  <si>
    <t>2.1.3.7</t>
  </si>
  <si>
    <t>2.1.3.8</t>
  </si>
  <si>
    <t>Организация питания детей в оздоровительных лагерях с дневным пребыванием детей (летний период)</t>
  </si>
  <si>
    <t>5</t>
  </si>
  <si>
    <t>5.1</t>
  </si>
  <si>
    <t>1.2.2.1</t>
  </si>
  <si>
    <t>1.2.2.2</t>
  </si>
  <si>
    <t>1.2.3.7</t>
  </si>
  <si>
    <t>1.2.3.8</t>
  </si>
  <si>
    <t>1.2.4</t>
  </si>
  <si>
    <t>1.2.4.1</t>
  </si>
  <si>
    <t>1.2.4.2</t>
  </si>
  <si>
    <t>1.2.3.9</t>
  </si>
  <si>
    <t>1.2.3.10</t>
  </si>
  <si>
    <t>1.2.3.11</t>
  </si>
  <si>
    <t>Организация предоставления образования в муниципальных образовательных организациях</t>
  </si>
  <si>
    <t>1.1.5</t>
  </si>
  <si>
    <t>Приобретение учебников, учебных пособий, средств обучения и воспитания, необходимых для оснащения муниципальных общеобразовательных организаций в Иркутской области</t>
  </si>
  <si>
    <t>1.4.2.4</t>
  </si>
  <si>
    <t>1.4.2.5</t>
  </si>
  <si>
    <t>1.4.2.6</t>
  </si>
  <si>
    <t>Неделя молодых специалистов</t>
  </si>
  <si>
    <t>Поздравление работников сферы образования к юбилейным и памятным датам</t>
  </si>
  <si>
    <t>2.1.1.8</t>
  </si>
  <si>
    <t>Муниципальный интеллектуальный конкурс среди дошкольников "Знай-ка"</t>
  </si>
  <si>
    <t>Фестиваль "Символ года"</t>
  </si>
  <si>
    <t>1.2.1.1</t>
  </si>
  <si>
    <t>1.2.1.2</t>
  </si>
  <si>
    <t>1.2.1.3</t>
  </si>
  <si>
    <t>Мероприятия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</si>
  <si>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Строительство детского сада «Детский сад на 240 мест г. Тулун Иркутской области с использованием объекта повторного применения», расположенного по адресу: Иркутская область, г. Тулун, ул. Ленина,16а.</t>
  </si>
  <si>
    <t>Мероприятия по соблюдению требований к антитеррористической защищенности объектов (территорий) муниципальных образовательных организаций на территории Иркутской области</t>
  </si>
  <si>
    <t>1.4.1.3</t>
  </si>
  <si>
    <t>1.4.1.4</t>
  </si>
  <si>
    <t>1.4.1.5</t>
  </si>
  <si>
    <t>1.4.1.6</t>
  </si>
  <si>
    <t>Методическая неделя классных руководителей</t>
  </si>
  <si>
    <t>1.4.2.7</t>
  </si>
  <si>
    <t>Обеспечение бесплатным двухразовым питанием обучающихся с ограниченными возможностями здоровья в муниципальных общеобразовательных учреждениях в Иркутской области</t>
  </si>
  <si>
    <t xml:space="preserve">Осуществление областных государственных полномочий  по обеспечению бесплатным двухразовым питанием детей-инвалидов </t>
  </si>
  <si>
    <t>Обеспечение бесплатным питьевым молоком обучающихся 1-4 классов муниципальных общеобразовательных организаций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</si>
  <si>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 в Иркутской области</t>
  </si>
  <si>
    <t>1.9</t>
  </si>
  <si>
    <t>Финансовая поддержка реализации инициативных проектов</t>
  </si>
  <si>
    <t>Участие в XXIII областном конкурсе "Лучший ученик года"</t>
  </si>
  <si>
    <t>3.1.2</t>
  </si>
  <si>
    <t>Участие в межрегиональном байкальском детском форуме</t>
  </si>
  <si>
    <t>2.1.1.9</t>
  </si>
  <si>
    <t>Муниципальный конкурс "Битва орлят"</t>
  </si>
  <si>
    <t>2.1.3.9</t>
  </si>
  <si>
    <t>Обеспечение услуг дополнительного образования, включенных в муниципальный социальный заказ</t>
  </si>
  <si>
    <t>1.1.6</t>
  </si>
  <si>
    <t>1.1.7</t>
  </si>
  <si>
    <t>1.2.4.3</t>
  </si>
  <si>
    <t>1.2.4.4</t>
  </si>
  <si>
    <t>1.2.4.5</t>
  </si>
  <si>
    <t>1.2.4.6</t>
  </si>
  <si>
    <t>1.2.4.7</t>
  </si>
  <si>
    <t>1.2.4.8</t>
  </si>
  <si>
    <t>1.3.3</t>
  </si>
  <si>
    <t>1.3.4</t>
  </si>
  <si>
    <t>1.3.5</t>
  </si>
  <si>
    <t>1.4.4</t>
  </si>
  <si>
    <t>1.4.5</t>
  </si>
  <si>
    <t>1.4.6</t>
  </si>
  <si>
    <t>1.4.7</t>
  </si>
  <si>
    <t>1.10</t>
  </si>
  <si>
    <t>1.10.1</t>
  </si>
  <si>
    <t>1.10.2</t>
  </si>
  <si>
    <t>2.1.1.10</t>
  </si>
  <si>
    <t>2.1.3.10</t>
  </si>
  <si>
    <t>2.1.3.11</t>
  </si>
  <si>
    <t>2.2.2.6</t>
  </si>
  <si>
    <t>Субсидии дошкольным образовательным организациям за присмотр и уход за детьми-инвалидами, детьми-сиротами и детьми, оставшимися без попечения родителей, обучающимися в муниципальных образовательных организациях, реализующих образовательную программу дошкольного образования</t>
  </si>
  <si>
    <t>Организация транспортной доступности начального общего, основного общего, среднего общего образования муниципальных общеобразовательных учреждений города Тулуна</t>
  </si>
  <si>
    <t>Капитальный ремонт МБДОУ «Теремок», расположенного по адресу: Иркутская область, город Тулун, Дачная улица, 8</t>
  </si>
  <si>
    <t>Капитальный ремонт МБОУ СОШ №1, расположенного по адресу: Иркутская область, город Тулун, Ленина улица, 101</t>
  </si>
  <si>
    <t>Замена оконных блоков в здании МАУ ДО "Кристалл"</t>
  </si>
  <si>
    <t>Выполнение проекта на строительство 4-х одноэтажных однотипных нежилых зданий из оцилиндрованного бревна МАУ ДО г. Тулуна "ДХШ"</t>
  </si>
  <si>
    <t>Приобретение радиаторов отопления в МАДОУ "Детский сад "Лучик"</t>
  </si>
  <si>
    <t>Материально-техническое оснащение к Юбилейной дате МБОУ СОШ № 19</t>
  </si>
  <si>
    <t>Материально-техническое оснащение к Юбилейной дате МБДОУ "Детский сад "Аленушка"</t>
  </si>
  <si>
    <t>Приобретение офисной мебели МАУ ДО "Кристалл"</t>
  </si>
  <si>
    <t>Проведение мероприятий в образовательных учреждениях, направленных на обеспечение антитеррористической,  пожарной и санитарной безопасности</t>
  </si>
  <si>
    <t>Монтаж системы оповещения МБОУ СОШ № 4</t>
  </si>
  <si>
    <t>Монтаж системы оповещения МБОУ СОШ № 19</t>
  </si>
  <si>
    <t>Монтаж АПС в спортивном зале МБОУ СОШ №4</t>
  </si>
  <si>
    <t>Конкурс среди образовательных учреждений по организации питания</t>
  </si>
  <si>
    <t>Региональный родительский форум, посвященный Году семьи</t>
  </si>
  <si>
    <t>Муниципальный родительский форум, посвященный Году семьи</t>
  </si>
  <si>
    <t>Межмуниципальная педагогическая конференция</t>
  </si>
  <si>
    <t>Городской аукцион  идей и предложений советников образовательных учреждений</t>
  </si>
  <si>
    <t>Муниципальная стажировочная площадка «Ступеньки к успеху»</t>
  </si>
  <si>
    <t>Челлендж мастер-классов "Учить интеремно!"</t>
  </si>
  <si>
    <t>Муниципальный конкурс "Премия наставникам"</t>
  </si>
  <si>
    <t>Муниципальный конкурс "Ярмарка педагогических идей"</t>
  </si>
  <si>
    <t>Социальная выплата (бесплатный проезд один раз в год на поезда дальнего следования из города Иркутск до города Тулун) студентам целевого обучения в педагогическом институте Федерального государственного бюджетного образовательного учреждения высшего профессионального образования «Иркутский государственный университет»</t>
  </si>
  <si>
    <t>Компенсация стоимости аренды жилого помещения тренерам муниципального учреждения дополнительного образования города Тулуна</t>
  </si>
  <si>
    <t>Ежемесячная доплата педагогическим работникам молодым специалистам, впервые приступившим к работе на должностях педагогических работников в муниципальных образовательных учреждениях</t>
  </si>
  <si>
    <t>Организация горячего питания обучающихся кадетских классов муниципального бюджетного общеобразовательного учреждения города Тулуна "Средняя общеобразовательная школа № 2 имени героя Советского Союза Н.Е. Сигаева"</t>
  </si>
  <si>
    <t>Финансовая поддержка реализации инициативного проекта "Благоустройство спортивной площадки МБОУ СОШ №25"</t>
  </si>
  <si>
    <t>Финансовая поддержка реализации инициативного проекта "Школа Роста# ЯрчеЗарницы"</t>
  </si>
  <si>
    <t>Конкурс театральных постановок в дошкольных образовательных учреждениях</t>
  </si>
  <si>
    <t xml:space="preserve">Муниципальный смотр-конкурс строя и песни "Ай, да парни молодцы!" </t>
  </si>
  <si>
    <t>Участие в региональном этапе всероссийского конкурса юных чтецов "Живая классика"</t>
  </si>
  <si>
    <t>Участие в региональном этапе всероссийского конкурса юных чтецов "Живое слово"</t>
  </si>
  <si>
    <t>Международный форум научной молодежи "Шаг в будущее"</t>
  </si>
  <si>
    <t>Городской конкурс отрядов ЮИД "Безопасное колесо"</t>
  </si>
  <si>
    <t>Муниципальный шахматный турнир среди школьников</t>
  </si>
  <si>
    <t>Предоставление методического обеспечения образовательной деятельности</t>
  </si>
  <si>
    <t>Основное мероприятие "Обеспечение функционирования модели персонифицированного финансирования дополнительного образования детей"</t>
  </si>
  <si>
    <t>01.2024-12.2024</t>
  </si>
  <si>
    <t>06.2024-12.2024</t>
  </si>
  <si>
    <t>03.2024-05.2024</t>
  </si>
  <si>
    <t>02.2024-08.2024</t>
  </si>
  <si>
    <t>04.2024-07.2024</t>
  </si>
  <si>
    <t>05.2024-07.2024</t>
  </si>
  <si>
    <t>06.2024-08.2024</t>
  </si>
  <si>
    <t>04.2024-08.2024</t>
  </si>
  <si>
    <t>05.2024-08.2024</t>
  </si>
  <si>
    <t>02.2024-12.2024</t>
  </si>
  <si>
    <t>02.2024-03.2024</t>
  </si>
  <si>
    <t>01.2024-02.2024</t>
  </si>
  <si>
    <t>03.2024-04.2024</t>
  </si>
  <si>
    <t>08.2024-08.2024</t>
  </si>
  <si>
    <t>09.2024-10.2024</t>
  </si>
  <si>
    <t>11.2024-11.2024</t>
  </si>
  <si>
    <t>03.2024-03.2024</t>
  </si>
  <si>
    <t>05.2024-05.2024</t>
  </si>
  <si>
    <t>10.2024-11.2024</t>
  </si>
  <si>
    <t>02.2024-02.2024</t>
  </si>
  <si>
    <t>12.2024-12.2024</t>
  </si>
  <si>
    <t>01.2024-06.2024</t>
  </si>
  <si>
    <t>04.2024-04.2024</t>
  </si>
  <si>
    <t>03.2024-09.2024</t>
  </si>
  <si>
    <t>05.2024-052024</t>
  </si>
  <si>
    <t>01.2024-01.2024</t>
  </si>
  <si>
    <t>08.2024-09.2024</t>
  </si>
  <si>
    <t>03.2024-11.2024</t>
  </si>
  <si>
    <t>06.2024-06.2024</t>
  </si>
  <si>
    <t>04.2024-11.2024</t>
  </si>
  <si>
    <t>04.2024-05.2024</t>
  </si>
  <si>
    <t>10.2024-10.2024</t>
  </si>
  <si>
    <t>06.2024-07.2024</t>
  </si>
  <si>
    <t>02.2024-11.2024</t>
  </si>
  <si>
    <t>01.2024-03.2024</t>
  </si>
  <si>
    <t>Брендирование, приобретение мебели, оформление кабинетов для размещения "Точек роста" МБОУ СОШ № 4</t>
  </si>
  <si>
    <t>Брендирование, приобретение мебели, оформление кабинетов для размещения "Точек роста" МБОУ СОШ № 6</t>
  </si>
  <si>
    <t>Брендирование, приобретение мебели, оформление кабинетов для размещения "Точек роста" МБОУ СОШ № 7</t>
  </si>
  <si>
    <t>Брендирование, приобретение мебели, оформление кабинетов для размещения "Точек роста" МБОУ СОШ № 19</t>
  </si>
  <si>
    <t>Брендирование, приобретение мебели, оформление кабинетов для размещения "Точек роста" МБОУ "Новая Эра"</t>
  </si>
  <si>
    <t>Экономия</t>
  </si>
  <si>
    <t>Реализация мероприятия в течение года.</t>
  </si>
  <si>
    <t>ОБ ИСПОЛНЕНИИ МЕРОПРИЯТИЙ МУНИЦИПАЛЬНОЙ  ПРОГРАММЫ "Образование"</t>
  </si>
  <si>
    <t>Приобретение жарочного шкафа на пищеблок МБДОУ "Детский сад "Радуга"</t>
  </si>
  <si>
    <t>1.2.1.4</t>
  </si>
  <si>
    <t>Проведение обследования строительных конструкций здания (кровли) МБОУ СОШ "Новая Эра"</t>
  </si>
  <si>
    <t>1.2.2.3</t>
  </si>
  <si>
    <t>Выполнение работ по пересчету сметной стоимости объекта "1-этап реконструкции - Спортивный зал по адресу: Иркутская область, г. Тулун, ул. Жданова, 1Б, МБОУ СОШ № 6"</t>
  </si>
  <si>
    <t>1.2.3.12</t>
  </si>
  <si>
    <t>Приобретение стиральных машин в прачечную МАДОУ "ЦРР "Жемчужинка"</t>
  </si>
  <si>
    <t>1.2.3.13</t>
  </si>
  <si>
    <t>Приобретение сушильной машины в прачечную МАДОУ "ЦРР "Жемчужинка"</t>
  </si>
  <si>
    <t>1.2.3.14</t>
  </si>
  <si>
    <t>Оснащение материально-технической базы МБОУ ООШ № 5</t>
  </si>
  <si>
    <t>05.2024-09.2024</t>
  </si>
  <si>
    <t>1.3.1.2</t>
  </si>
  <si>
    <t>Услуги по проведению независимой оценки качества условий осуществления образовательной деятельности муниципальных образовательных организаций, расположенных на территории города Тулуна и находящихся в ведении исполнительных органов местного самоуправления в 2024 году</t>
  </si>
  <si>
    <t>2.1.3.12</t>
  </si>
  <si>
    <t>2.1.3.13</t>
  </si>
  <si>
    <t>Участие в Национальном чемпионате по робототехнике в г. Красноярске</t>
  </si>
  <si>
    <t>Участие во Всероссийском конкурсе "История местного самоуправления моего края" г. Москва</t>
  </si>
  <si>
    <t>05.2024-12.2024</t>
  </si>
  <si>
    <t xml:space="preserve">Движение контингента. </t>
  </si>
  <si>
    <t>Движение контингента.</t>
  </si>
  <si>
    <t>На уровне МОИО сократилось количество приглашенных участников</t>
  </si>
  <si>
    <t>Изменение количества участников (возрастная категория)</t>
  </si>
  <si>
    <t>01.2024-09.2024</t>
  </si>
  <si>
    <t>1.1.8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</si>
  <si>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Иркутской области</t>
  </si>
  <si>
    <t>1.2.1.5</t>
  </si>
  <si>
    <t>Разработка ПСД капитального ремонта кровли над спортивным и зрительным залом блоков "Е" и "Д" МБОУ СОШ "Новая Эра"</t>
  </si>
  <si>
    <t>06.2024-09.2024</t>
  </si>
  <si>
    <t>03.2024-06.2024</t>
  </si>
  <si>
    <t>1.2.1.6</t>
  </si>
  <si>
    <t>Ремонт полов в кабинете № 10 МБОУ СОШ № 25</t>
  </si>
  <si>
    <t>1.2.1.7</t>
  </si>
  <si>
    <t>Переоборудование системы фильтрации, обеззараживания, дезинфекции бассейна в МБДОУ "Детский сад "Карамелька</t>
  </si>
  <si>
    <t>04.2024-06.2024</t>
  </si>
  <si>
    <t>02.2024-09.2024</t>
  </si>
  <si>
    <t>05.2024-06.2024</t>
  </si>
  <si>
    <t>1.2.3.15</t>
  </si>
  <si>
    <t>Приобретение морозильного ларя на пищеблок МБДОУ "ЦРР - детский сад "Гармония"</t>
  </si>
  <si>
    <t>1.2.3.16</t>
  </si>
  <si>
    <t>08.2024-11.2024</t>
  </si>
  <si>
    <t>09.2024-12.2024</t>
  </si>
  <si>
    <t>02.2024-06.2024</t>
  </si>
  <si>
    <t>Проектно-образовательный интенсив "Флагманская школа"</t>
  </si>
  <si>
    <t>Семейный фестиваль Первых</t>
  </si>
  <si>
    <t>1.2.3.17</t>
  </si>
  <si>
    <t>Оснащение въездов на объект (территорию) воротами, обеспечивающими жесткую фиксацию их створок в закрытом положении, и управление контролем доступа на объект.</t>
  </si>
  <si>
    <r>
      <t xml:space="preserve">по состоянию на </t>
    </r>
    <r>
      <rPr>
        <u/>
        <sz val="10"/>
        <color theme="1"/>
        <rFont val="Courier New"/>
        <family val="3"/>
        <charset val="204"/>
      </rPr>
      <t>01.01.2025 года</t>
    </r>
  </si>
  <si>
    <t>08.2024-12.2024</t>
  </si>
  <si>
    <t>11.2024-12.2024</t>
  </si>
  <si>
    <t>03.2024-12.2024</t>
  </si>
  <si>
    <t>04.2024-12.2024</t>
  </si>
  <si>
    <t>1.2.1.8</t>
  </si>
  <si>
    <t>Ремонт спортивной площадки МБОУ СОШ № 25</t>
  </si>
  <si>
    <t>1.2.1.9</t>
  </si>
  <si>
    <t>1.2.1.10</t>
  </si>
  <si>
    <t>Частичный капитальный ремонт системы электроснабжения в здании МБОУ СОШ № 6</t>
  </si>
  <si>
    <t>Утепление помещения для охраны в здании МБОУ СОШ № 19 по ул. Блюхера, 60</t>
  </si>
  <si>
    <t>10.2024-12.2024</t>
  </si>
  <si>
    <t>1.2.2.4</t>
  </si>
  <si>
    <t>Государственная экспертиза проектной документации "Спортивный зал по адресу: Иркутская область, г. Тулун, ул. Жданова, 1Б, МБОУ СОШ № 6</t>
  </si>
  <si>
    <t>Материально-техническое оснащение к юбилейной дате МБДОУ "Детский сад "Антошка"</t>
  </si>
  <si>
    <t>Материально-техническое оснащение к юбилейной дате МБДОУ "Детский сад "Радуга"</t>
  </si>
  <si>
    <t>Монтаж и ввод в эксплуатацию оборудования системы автоматически распашных ворот (МБОУ СОШ № 1)</t>
  </si>
  <si>
    <t>2.1.1.11</t>
  </si>
  <si>
    <t>2.1.1.12</t>
  </si>
  <si>
    <t>Муниципальный этап чемпионата по оказанию первой помощи</t>
  </si>
  <si>
    <t>2.1.1.13</t>
  </si>
  <si>
    <t>Зональтный этап регионального фестиваля театрального искусства "Байкальская школьная классика"</t>
  </si>
  <si>
    <t>Губернаторский бал золотых медалистов Иркутской области 2024</t>
  </si>
  <si>
    <t>Участие в Фестивале безопасности детей и молодежи</t>
  </si>
  <si>
    <t xml:space="preserve">Участие в конференции регионального отделения «Движение первых» </t>
  </si>
  <si>
    <t>Участие в региональном омероприятии Смена "Медиаточка. Байкал"</t>
  </si>
  <si>
    <t>2.1.3.14</t>
  </si>
  <si>
    <t>Участие в региональном турнире юных математиков памяти А.А. Кошкина</t>
  </si>
  <si>
    <t>Экономия 0,4 тыс. рублей</t>
  </si>
  <si>
    <t>Отсутствовало финансирование</t>
  </si>
  <si>
    <t>Выполнение программы - 89,3%</t>
  </si>
  <si>
    <t xml:space="preserve">Движение контингента. Экономия ввиду дефицита бюджета. Остаток средств на лицевых счетах учреждений. </t>
  </si>
  <si>
    <t>Движение контингента. Экономия ввиду дефицита бюджета.</t>
  </si>
  <si>
    <t>Расход по потребности начисленной заработной платы</t>
  </si>
  <si>
    <t xml:space="preserve">Движение контингента.  Остаток средств на лицевых счетах учреждений. </t>
  </si>
  <si>
    <t xml:space="preserve"> Остаток средств на лицевых счетах учреждений. </t>
  </si>
  <si>
    <t>Финансирование отсутствует</t>
  </si>
  <si>
    <t>Финансирование отсутствуеует</t>
  </si>
  <si>
    <t>Финансирование отсутствует. Остатки средст на лицевых счетах учреждений</t>
  </si>
  <si>
    <t>Остаток средств на лицевом счете учреждения</t>
  </si>
  <si>
    <t>Экономия 0,1 тыс. рублей</t>
  </si>
  <si>
    <t>Экономия 0,2 тыс. рублей</t>
  </si>
  <si>
    <t>Движение контингента, отсутствовало финансирование</t>
  </si>
  <si>
    <t>Мероприятие реализовано, отсутствие финансирования</t>
  </si>
  <si>
    <t>Обращения от студентов отсутствует</t>
  </si>
  <si>
    <t>Движение контингента, отсутствие финансировая</t>
  </si>
  <si>
    <t>Объем финансирования предусмотренный на 2024 год, тыс.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</si>
</sst>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0"/>
      <color theme="1"/>
      <name val="Courier New"/>
      <family val="3"/>
      <charset val="204"/>
    </font>
    <font>
      <sz val="11"/>
      <color theme="1"/>
      <name val="Courier New"/>
      <family val="3"/>
      <charset val="204"/>
    </font>
    <font>
      <b/>
      <sz val="10"/>
      <color theme="1"/>
      <name val="Courier New"/>
      <family val="3"/>
      <charset val="204"/>
    </font>
    <font>
      <sz val="10"/>
      <color rgb="FF000000"/>
      <name val="Courier New"/>
      <family val="3"/>
      <charset val="204"/>
    </font>
    <font>
      <sz val="8"/>
      <name val="Calibri"/>
      <family val="2"/>
      <charset val="204"/>
      <scheme val="minor"/>
    </font>
    <font>
      <sz val="10"/>
      <color rgb="FFFF0000"/>
      <name val="Courier New"/>
      <family val="3"/>
      <charset val="204"/>
    </font>
    <font>
      <u/>
      <sz val="10"/>
      <color theme="1"/>
      <name val="Courier New"/>
      <family val="3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3" xfId="0" applyFont="1" applyFill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wrapText="1"/>
    </xf>
    <xf numFmtId="0" fontId="1" fillId="0" borderId="0" xfId="0" applyFont="1" applyFill="1" applyBorder="1"/>
    <xf numFmtId="0" fontId="1" fillId="0" borderId="0" xfId="0" applyFont="1" applyFill="1" applyBorder="1" applyAlignment="1">
      <alignment vertical="center"/>
    </xf>
    <xf numFmtId="164" fontId="1" fillId="0" borderId="0" xfId="0" applyNumberFormat="1" applyFont="1" applyFill="1" applyBorder="1"/>
    <xf numFmtId="0" fontId="1" fillId="0" borderId="0" xfId="0" applyFont="1" applyFill="1" applyBorder="1" applyAlignment="1">
      <alignment wrapText="1"/>
    </xf>
    <xf numFmtId="0" fontId="1" fillId="0" borderId="0" xfId="0" applyFont="1" applyFill="1" applyAlignment="1">
      <alignment wrapText="1"/>
    </xf>
    <xf numFmtId="164" fontId="1" fillId="0" borderId="0" xfId="0" applyNumberFormat="1" applyFont="1" applyFill="1" applyBorder="1" applyAlignment="1">
      <alignment horizontal="left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wrapText="1"/>
    </xf>
    <xf numFmtId="0" fontId="1" fillId="0" borderId="0" xfId="0" applyFont="1" applyFill="1" applyBorder="1" applyAlignment="1">
      <alignment vertical="center" wrapText="1"/>
    </xf>
    <xf numFmtId="0" fontId="6" fillId="0" borderId="0" xfId="0" applyFont="1" applyAlignment="1">
      <alignment wrapText="1"/>
    </xf>
    <xf numFmtId="1" fontId="4" fillId="0" borderId="2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vertical="center" wrapText="1"/>
    </xf>
    <xf numFmtId="0" fontId="2" fillId="2" borderId="0" xfId="0" applyFont="1" applyFill="1" applyBorder="1"/>
    <xf numFmtId="0" fontId="1" fillId="2" borderId="0" xfId="0" applyFont="1" applyFill="1" applyBorder="1" applyAlignment="1">
      <alignment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right" vertical="center" wrapText="1"/>
    </xf>
    <xf numFmtId="0" fontId="1" fillId="0" borderId="0" xfId="0" applyFont="1" applyFill="1" applyAlignment="1">
      <alignment horizontal="center" vertical="center" wrapText="1"/>
    </xf>
    <xf numFmtId="1" fontId="1" fillId="0" borderId="0" xfId="0" applyNumberFormat="1" applyFont="1" applyFill="1" applyAlignment="1">
      <alignment horizontal="righ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right" wrapText="1"/>
    </xf>
    <xf numFmtId="0" fontId="6" fillId="0" borderId="0" xfId="0" applyFont="1" applyFill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65"/>
  <sheetViews>
    <sheetView tabSelected="1" zoomScale="82" zoomScaleNormal="82" workbookViewId="0">
      <selection activeCell="E10" sqref="E10"/>
    </sheetView>
  </sheetViews>
  <sheetFormatPr defaultColWidth="8.85546875" defaultRowHeight="13.5" x14ac:dyDescent="0.25"/>
  <cols>
    <col min="1" max="1" width="10.7109375" style="27" customWidth="1"/>
    <col min="2" max="4" width="22.5703125" style="27" customWidth="1"/>
    <col min="5" max="5" width="16.85546875" style="29" customWidth="1"/>
    <col min="6" max="6" width="19.85546875" style="30" customWidth="1"/>
    <col min="7" max="7" width="18" style="30" customWidth="1"/>
    <col min="8" max="8" width="19.28515625" style="31" customWidth="1"/>
    <col min="9" max="9" width="15" style="31" customWidth="1"/>
    <col min="10" max="10" width="23.5703125" style="32" customWidth="1"/>
    <col min="11" max="11" width="25" style="33" customWidth="1"/>
    <col min="12" max="16384" width="8.85546875" style="27"/>
  </cols>
  <sheetData>
    <row r="1" spans="1:11" s="23" customFormat="1" ht="15" customHeight="1" x14ac:dyDescent="0.25">
      <c r="A1" s="20"/>
      <c r="B1" s="21"/>
      <c r="C1" s="22"/>
      <c r="D1" s="22"/>
      <c r="E1" s="42"/>
      <c r="F1" s="42"/>
      <c r="G1" s="42"/>
      <c r="H1" s="43"/>
      <c r="I1" s="44"/>
      <c r="J1" s="28"/>
      <c r="K1" s="45"/>
    </row>
    <row r="2" spans="1:11" s="23" customFormat="1" x14ac:dyDescent="0.25">
      <c r="A2" s="20"/>
      <c r="B2" s="21"/>
      <c r="C2" s="22"/>
      <c r="D2" s="22"/>
      <c r="E2" s="42"/>
      <c r="F2" s="42"/>
      <c r="G2" s="42"/>
      <c r="H2" s="43"/>
      <c r="I2" s="44"/>
      <c r="J2" s="46"/>
      <c r="K2" s="47"/>
    </row>
    <row r="3" spans="1:11" s="23" customFormat="1" ht="15" customHeight="1" x14ac:dyDescent="0.25">
      <c r="A3" s="55" t="s">
        <v>100</v>
      </c>
      <c r="B3" s="55"/>
      <c r="C3" s="55"/>
      <c r="D3" s="55"/>
      <c r="E3" s="55"/>
      <c r="F3" s="55"/>
      <c r="G3" s="55"/>
      <c r="H3" s="55"/>
      <c r="I3" s="55"/>
      <c r="J3" s="55"/>
      <c r="K3" s="55"/>
    </row>
    <row r="4" spans="1:11" s="23" customFormat="1" ht="15" customHeight="1" x14ac:dyDescent="0.25">
      <c r="A4" s="55" t="s">
        <v>316</v>
      </c>
      <c r="B4" s="55"/>
      <c r="C4" s="55"/>
      <c r="D4" s="55"/>
      <c r="E4" s="55"/>
      <c r="F4" s="55"/>
      <c r="G4" s="55"/>
      <c r="H4" s="55"/>
      <c r="I4" s="55"/>
      <c r="J4" s="55"/>
      <c r="K4" s="55"/>
    </row>
    <row r="5" spans="1:11" s="23" customFormat="1" ht="15" customHeight="1" x14ac:dyDescent="0.25">
      <c r="A5" s="55" t="s">
        <v>364</v>
      </c>
      <c r="B5" s="55"/>
      <c r="C5" s="55"/>
      <c r="D5" s="55"/>
      <c r="E5" s="55"/>
      <c r="F5" s="55"/>
      <c r="G5" s="55"/>
      <c r="H5" s="55"/>
      <c r="I5" s="55"/>
      <c r="J5" s="55"/>
      <c r="K5" s="55"/>
    </row>
    <row r="6" spans="1:11" s="24" customFormat="1" x14ac:dyDescent="0.25">
      <c r="H6" s="25"/>
      <c r="K6" s="25"/>
    </row>
    <row r="7" spans="1:11" s="24" customFormat="1" ht="94.5" x14ac:dyDescent="0.25">
      <c r="A7" s="18" t="s">
        <v>101</v>
      </c>
      <c r="B7" s="18" t="s">
        <v>19</v>
      </c>
      <c r="C7" s="18" t="s">
        <v>102</v>
      </c>
      <c r="D7" s="18" t="s">
        <v>103</v>
      </c>
      <c r="E7" s="4" t="s">
        <v>410</v>
      </c>
      <c r="F7" s="4" t="s">
        <v>98</v>
      </c>
      <c r="G7" s="4" t="s">
        <v>104</v>
      </c>
      <c r="H7" s="4" t="s">
        <v>105</v>
      </c>
      <c r="I7" s="4" t="s">
        <v>99</v>
      </c>
      <c r="J7" s="4" t="s">
        <v>106</v>
      </c>
      <c r="K7" s="4" t="s">
        <v>107</v>
      </c>
    </row>
    <row r="8" spans="1:11" s="24" customFormat="1" x14ac:dyDescent="0.25">
      <c r="A8" s="18">
        <v>1</v>
      </c>
      <c r="B8" s="18">
        <v>2</v>
      </c>
      <c r="C8" s="18">
        <v>3</v>
      </c>
      <c r="D8" s="18">
        <v>4</v>
      </c>
      <c r="E8" s="4">
        <v>5</v>
      </c>
      <c r="F8" s="4">
        <v>6</v>
      </c>
      <c r="G8" s="4">
        <v>7</v>
      </c>
      <c r="H8" s="4">
        <v>8</v>
      </c>
      <c r="I8" s="4">
        <v>9</v>
      </c>
      <c r="J8" s="4">
        <v>10</v>
      </c>
      <c r="K8" s="4">
        <v>11</v>
      </c>
    </row>
    <row r="9" spans="1:11" s="24" customFormat="1" ht="54" x14ac:dyDescent="0.25">
      <c r="A9" s="2" t="s">
        <v>61</v>
      </c>
      <c r="B9" s="1" t="s">
        <v>111</v>
      </c>
      <c r="C9" s="2" t="s">
        <v>274</v>
      </c>
      <c r="D9" s="2" t="s">
        <v>274</v>
      </c>
      <c r="E9" s="19">
        <f>SUM(E10+E19+E63+E72+E93+E94+E95+E96+E97+E98)</f>
        <v>1523299.7</v>
      </c>
      <c r="F9" s="19">
        <f>SUM(F10+F19+F63+F72+F93+F94+F95+F96+F97+F98)</f>
        <v>1356321.5</v>
      </c>
      <c r="G9" s="19">
        <f>SUM(G10+G19+G63+G72+G93+G94+G95+G96+G97+G98)</f>
        <v>1355689.6</v>
      </c>
      <c r="H9" s="4" t="s">
        <v>20</v>
      </c>
      <c r="I9" s="4" t="s">
        <v>20</v>
      </c>
      <c r="J9" s="3"/>
      <c r="K9" s="4"/>
    </row>
    <row r="10" spans="1:11" s="24" customFormat="1" ht="81" x14ac:dyDescent="0.25">
      <c r="A10" s="2" t="s">
        <v>64</v>
      </c>
      <c r="B10" s="1" t="s">
        <v>178</v>
      </c>
      <c r="C10" s="2" t="s">
        <v>274</v>
      </c>
      <c r="D10" s="2" t="s">
        <v>274</v>
      </c>
      <c r="E10" s="19">
        <f>SUM(E11+E12+E13+E14+E15+E16+E17+E18)</f>
        <v>1308844.2</v>
      </c>
      <c r="F10" s="19">
        <f t="shared" ref="F10:G10" si="0">SUM(F11+F12+F13+F14+F15+F16+F17+F18)</f>
        <v>1294687.4000000001</v>
      </c>
      <c r="G10" s="19">
        <f t="shared" si="0"/>
        <v>1294245.0000000002</v>
      </c>
      <c r="H10" s="4" t="s">
        <v>20</v>
      </c>
      <c r="I10" s="4" t="s">
        <v>20</v>
      </c>
      <c r="J10" s="4" t="s">
        <v>20</v>
      </c>
      <c r="K10" s="4"/>
    </row>
    <row r="11" spans="1:11" s="24" customFormat="1" ht="94.5" x14ac:dyDescent="0.25">
      <c r="A11" s="10" t="s">
        <v>65</v>
      </c>
      <c r="B11" s="12" t="s">
        <v>0</v>
      </c>
      <c r="C11" s="10" t="s">
        <v>274</v>
      </c>
      <c r="D11" s="2" t="s">
        <v>274</v>
      </c>
      <c r="E11" s="19">
        <v>487391.4</v>
      </c>
      <c r="F11" s="19">
        <v>483564.5</v>
      </c>
      <c r="G11" s="19">
        <v>483349</v>
      </c>
      <c r="H11" s="4" t="s">
        <v>28</v>
      </c>
      <c r="I11" s="4">
        <v>2175</v>
      </c>
      <c r="J11" s="4">
        <v>2158</v>
      </c>
      <c r="K11" s="4" t="s">
        <v>395</v>
      </c>
    </row>
    <row r="12" spans="1:11" s="24" customFormat="1" ht="94.5" x14ac:dyDescent="0.25">
      <c r="A12" s="10" t="s">
        <v>2</v>
      </c>
      <c r="B12" s="12" t="s">
        <v>1</v>
      </c>
      <c r="C12" s="10" t="s">
        <v>274</v>
      </c>
      <c r="D12" s="2" t="s">
        <v>274</v>
      </c>
      <c r="E12" s="19">
        <v>641624.9</v>
      </c>
      <c r="F12" s="19">
        <v>632934.40000000002</v>
      </c>
      <c r="G12" s="19">
        <v>632934.40000000002</v>
      </c>
      <c r="H12" s="4" t="s">
        <v>28</v>
      </c>
      <c r="I12" s="4">
        <v>5654</v>
      </c>
      <c r="J12" s="4">
        <v>5546</v>
      </c>
      <c r="K12" s="4" t="s">
        <v>396</v>
      </c>
    </row>
    <row r="13" spans="1:11" ht="94.5" x14ac:dyDescent="0.25">
      <c r="A13" s="10" t="s">
        <v>112</v>
      </c>
      <c r="B13" s="12" t="s">
        <v>17</v>
      </c>
      <c r="C13" s="10" t="s">
        <v>274</v>
      </c>
      <c r="D13" s="2" t="s">
        <v>340</v>
      </c>
      <c r="E13" s="19">
        <v>127305</v>
      </c>
      <c r="F13" s="19">
        <v>125905.60000000001</v>
      </c>
      <c r="G13" s="19">
        <v>125901.8</v>
      </c>
      <c r="H13" s="4" t="s">
        <v>28</v>
      </c>
      <c r="I13" s="4">
        <v>1812</v>
      </c>
      <c r="J13" s="4">
        <v>1425</v>
      </c>
      <c r="K13" s="4" t="s">
        <v>395</v>
      </c>
    </row>
    <row r="14" spans="1:11" s="28" customFormat="1" ht="94.5" x14ac:dyDescent="0.25">
      <c r="A14" s="10" t="s">
        <v>148</v>
      </c>
      <c r="B14" s="12" t="s">
        <v>149</v>
      </c>
      <c r="C14" s="10" t="s">
        <v>274</v>
      </c>
      <c r="D14" s="2" t="s">
        <v>274</v>
      </c>
      <c r="E14" s="19">
        <v>47223.199999999997</v>
      </c>
      <c r="F14" s="19">
        <v>46990.5</v>
      </c>
      <c r="G14" s="19">
        <v>46990.5</v>
      </c>
      <c r="H14" s="4" t="s">
        <v>150</v>
      </c>
      <c r="I14" s="4">
        <v>237</v>
      </c>
      <c r="J14" s="4">
        <v>237</v>
      </c>
      <c r="K14" s="4" t="s">
        <v>397</v>
      </c>
    </row>
    <row r="15" spans="1:11" s="28" customFormat="1" ht="162" x14ac:dyDescent="0.25">
      <c r="A15" s="10" t="s">
        <v>179</v>
      </c>
      <c r="B15" s="12" t="s">
        <v>192</v>
      </c>
      <c r="C15" s="10" t="s">
        <v>274</v>
      </c>
      <c r="D15" s="2" t="s">
        <v>274</v>
      </c>
      <c r="E15" s="19">
        <v>2840.4</v>
      </c>
      <c r="F15" s="19">
        <v>2840.3</v>
      </c>
      <c r="G15" s="19">
        <v>2840.3</v>
      </c>
      <c r="H15" s="4" t="s">
        <v>150</v>
      </c>
      <c r="I15" s="4">
        <v>8</v>
      </c>
      <c r="J15" s="4">
        <v>8</v>
      </c>
      <c r="K15" s="4"/>
    </row>
    <row r="16" spans="1:11" ht="270" x14ac:dyDescent="0.25">
      <c r="A16" s="10" t="s">
        <v>214</v>
      </c>
      <c r="B16" s="12" t="s">
        <v>236</v>
      </c>
      <c r="C16" s="10" t="s">
        <v>274</v>
      </c>
      <c r="D16" s="2" t="s">
        <v>274</v>
      </c>
      <c r="E16" s="19">
        <v>1246.2</v>
      </c>
      <c r="F16" s="19">
        <v>1246.2</v>
      </c>
      <c r="G16" s="19">
        <v>1023.1</v>
      </c>
      <c r="H16" s="4" t="s">
        <v>28</v>
      </c>
      <c r="I16" s="4">
        <v>97</v>
      </c>
      <c r="J16" s="4">
        <v>48</v>
      </c>
      <c r="K16" s="4" t="s">
        <v>398</v>
      </c>
    </row>
    <row r="17" spans="1:11" ht="148.5" x14ac:dyDescent="0.25">
      <c r="A17" s="10" t="s">
        <v>215</v>
      </c>
      <c r="B17" s="12" t="s">
        <v>237</v>
      </c>
      <c r="C17" s="10" t="s">
        <v>274</v>
      </c>
      <c r="D17" s="2" t="s">
        <v>274</v>
      </c>
      <c r="E17" s="19">
        <v>916.6</v>
      </c>
      <c r="F17" s="19">
        <v>910.1</v>
      </c>
      <c r="G17" s="19">
        <v>910.1</v>
      </c>
      <c r="H17" s="4" t="s">
        <v>28</v>
      </c>
      <c r="I17" s="4">
        <v>544</v>
      </c>
      <c r="J17" s="4">
        <v>544</v>
      </c>
      <c r="K17" s="4" t="s">
        <v>399</v>
      </c>
    </row>
    <row r="18" spans="1:11" ht="202.5" x14ac:dyDescent="0.25">
      <c r="A18" s="10" t="s">
        <v>341</v>
      </c>
      <c r="B18" s="12" t="s">
        <v>342</v>
      </c>
      <c r="C18" s="10" t="s">
        <v>274</v>
      </c>
      <c r="D18" s="2" t="s">
        <v>274</v>
      </c>
      <c r="E18" s="19">
        <v>296.5</v>
      </c>
      <c r="F18" s="19">
        <v>295.8</v>
      </c>
      <c r="G18" s="19">
        <v>295.8</v>
      </c>
      <c r="H18" s="4" t="s">
        <v>150</v>
      </c>
      <c r="I18" s="4">
        <v>8</v>
      </c>
      <c r="J18" s="4">
        <v>8</v>
      </c>
      <c r="K18" s="4"/>
    </row>
    <row r="19" spans="1:11" ht="69" customHeight="1" x14ac:dyDescent="0.25">
      <c r="A19" s="2" t="s">
        <v>76</v>
      </c>
      <c r="B19" s="1" t="s">
        <v>3</v>
      </c>
      <c r="C19" s="2" t="s">
        <v>274</v>
      </c>
      <c r="D19" s="2" t="s">
        <v>274</v>
      </c>
      <c r="E19" s="19">
        <f>SUM(E20+E31+E36+E54)</f>
        <v>166886.29999999999</v>
      </c>
      <c r="F19" s="19">
        <f>SUM(F20+F31+F36+F54)</f>
        <v>14285.899999999998</v>
      </c>
      <c r="G19" s="19">
        <f>SUM(G20+G31+G36+G54)</f>
        <v>14096.399999999998</v>
      </c>
      <c r="H19" s="4" t="s">
        <v>21</v>
      </c>
      <c r="I19" s="4">
        <v>20</v>
      </c>
      <c r="J19" s="4">
        <v>20</v>
      </c>
      <c r="K19" s="4" t="s">
        <v>402</v>
      </c>
    </row>
    <row r="20" spans="1:11" ht="72.75" customHeight="1" x14ac:dyDescent="0.25">
      <c r="A20" s="2" t="s">
        <v>60</v>
      </c>
      <c r="B20" s="1" t="s">
        <v>4</v>
      </c>
      <c r="C20" s="2" t="s">
        <v>275</v>
      </c>
      <c r="D20" s="2" t="s">
        <v>274</v>
      </c>
      <c r="E20" s="19">
        <f>SUM(E21+E22+E23+E24+E25+E26+E27+E28+E29+E30)</f>
        <v>4326.9000000000005</v>
      </c>
      <c r="F20" s="19">
        <f t="shared" ref="F20:G20" si="1">SUM(F21+F22+F23+F24+F25+F26+F27+F28+F29+F30)</f>
        <v>4322</v>
      </c>
      <c r="G20" s="19">
        <f t="shared" si="1"/>
        <v>4132.5</v>
      </c>
      <c r="H20" s="4" t="s">
        <v>21</v>
      </c>
      <c r="I20" s="4">
        <v>8</v>
      </c>
      <c r="J20" s="4">
        <v>8</v>
      </c>
      <c r="K20" s="4" t="s">
        <v>402</v>
      </c>
    </row>
    <row r="21" spans="1:11" ht="94.5" x14ac:dyDescent="0.25">
      <c r="A21" s="10" t="s">
        <v>189</v>
      </c>
      <c r="B21" s="12" t="s">
        <v>238</v>
      </c>
      <c r="C21" s="10" t="s">
        <v>275</v>
      </c>
      <c r="D21" s="2" t="s">
        <v>274</v>
      </c>
      <c r="E21" s="19">
        <v>0</v>
      </c>
      <c r="F21" s="19">
        <v>0</v>
      </c>
      <c r="G21" s="19">
        <v>0</v>
      </c>
      <c r="H21" s="4" t="s">
        <v>23</v>
      </c>
      <c r="I21" s="4">
        <v>1</v>
      </c>
      <c r="J21" s="4">
        <v>0</v>
      </c>
      <c r="K21" s="4" t="s">
        <v>400</v>
      </c>
    </row>
    <row r="22" spans="1:11" ht="94.5" x14ac:dyDescent="0.25">
      <c r="A22" s="10" t="s">
        <v>190</v>
      </c>
      <c r="B22" s="12" t="s">
        <v>239</v>
      </c>
      <c r="C22" s="10" t="s">
        <v>275</v>
      </c>
      <c r="D22" s="2" t="s">
        <v>274</v>
      </c>
      <c r="E22" s="19">
        <v>0</v>
      </c>
      <c r="F22" s="19">
        <v>0</v>
      </c>
      <c r="G22" s="19">
        <v>0</v>
      </c>
      <c r="H22" s="4" t="s">
        <v>23</v>
      </c>
      <c r="I22" s="4">
        <v>1</v>
      </c>
      <c r="J22" s="4">
        <v>0</v>
      </c>
      <c r="K22" s="4" t="s">
        <v>400</v>
      </c>
    </row>
    <row r="23" spans="1:11" s="6" customFormat="1" ht="40.5" x14ac:dyDescent="0.25">
      <c r="A23" s="2" t="s">
        <v>191</v>
      </c>
      <c r="B23" s="1" t="s">
        <v>240</v>
      </c>
      <c r="C23" s="2" t="s">
        <v>276</v>
      </c>
      <c r="D23" s="2" t="s">
        <v>346</v>
      </c>
      <c r="E23" s="19">
        <v>480</v>
      </c>
      <c r="F23" s="19">
        <v>480</v>
      </c>
      <c r="G23" s="19">
        <v>480</v>
      </c>
      <c r="H23" s="4" t="s">
        <v>23</v>
      </c>
      <c r="I23" s="4">
        <v>1</v>
      </c>
      <c r="J23" s="4">
        <v>1</v>
      </c>
      <c r="K23" s="4"/>
    </row>
    <row r="24" spans="1:11" s="6" customFormat="1" ht="81" x14ac:dyDescent="0.25">
      <c r="A24" s="11" t="s">
        <v>318</v>
      </c>
      <c r="B24" s="13" t="s">
        <v>319</v>
      </c>
      <c r="C24" s="10" t="s">
        <v>280</v>
      </c>
      <c r="D24" s="10" t="s">
        <v>345</v>
      </c>
      <c r="E24" s="19">
        <v>216</v>
      </c>
      <c r="F24" s="19">
        <v>216</v>
      </c>
      <c r="G24" s="19">
        <v>216</v>
      </c>
      <c r="H24" s="4" t="s">
        <v>23</v>
      </c>
      <c r="I24" s="4">
        <v>1</v>
      </c>
      <c r="J24" s="4">
        <v>1</v>
      </c>
      <c r="K24" s="4"/>
    </row>
    <row r="25" spans="1:11" s="6" customFormat="1" ht="108" x14ac:dyDescent="0.25">
      <c r="A25" s="11" t="s">
        <v>343</v>
      </c>
      <c r="B25" s="13" t="s">
        <v>344</v>
      </c>
      <c r="C25" s="10" t="s">
        <v>280</v>
      </c>
      <c r="D25" s="10" t="s">
        <v>345</v>
      </c>
      <c r="E25" s="19">
        <v>352</v>
      </c>
      <c r="F25" s="19">
        <v>352</v>
      </c>
      <c r="G25" s="19">
        <v>352</v>
      </c>
      <c r="H25" s="4" t="s">
        <v>23</v>
      </c>
      <c r="I25" s="4">
        <v>1</v>
      </c>
      <c r="J25" s="4">
        <v>1</v>
      </c>
      <c r="K25" s="4"/>
    </row>
    <row r="26" spans="1:11" s="6" customFormat="1" ht="40.5" x14ac:dyDescent="0.25">
      <c r="A26" s="2" t="s">
        <v>347</v>
      </c>
      <c r="B26" s="1" t="s">
        <v>348</v>
      </c>
      <c r="C26" s="2" t="s">
        <v>280</v>
      </c>
      <c r="D26" s="2" t="s">
        <v>345</v>
      </c>
      <c r="E26" s="19">
        <v>187</v>
      </c>
      <c r="F26" s="19">
        <v>187</v>
      </c>
      <c r="G26" s="19">
        <v>187</v>
      </c>
      <c r="H26" s="4" t="s">
        <v>23</v>
      </c>
      <c r="I26" s="4">
        <v>1</v>
      </c>
      <c r="J26" s="4">
        <v>1</v>
      </c>
      <c r="K26" s="4"/>
    </row>
    <row r="27" spans="1:11" s="6" customFormat="1" ht="108" x14ac:dyDescent="0.25">
      <c r="A27" s="2" t="s">
        <v>349</v>
      </c>
      <c r="B27" s="1" t="s">
        <v>350</v>
      </c>
      <c r="C27" s="10" t="s">
        <v>280</v>
      </c>
      <c r="D27" s="10" t="s">
        <v>275</v>
      </c>
      <c r="E27" s="19">
        <v>679.8</v>
      </c>
      <c r="F27" s="19">
        <v>679.6</v>
      </c>
      <c r="G27" s="19">
        <v>679.6</v>
      </c>
      <c r="H27" s="4" t="s">
        <v>23</v>
      </c>
      <c r="I27" s="4">
        <v>1</v>
      </c>
      <c r="J27" s="4">
        <v>1</v>
      </c>
      <c r="K27" s="4"/>
    </row>
    <row r="28" spans="1:11" s="6" customFormat="1" ht="40.5" x14ac:dyDescent="0.25">
      <c r="A28" s="2" t="s">
        <v>369</v>
      </c>
      <c r="B28" s="1" t="s">
        <v>370</v>
      </c>
      <c r="C28" s="2" t="s">
        <v>357</v>
      </c>
      <c r="D28" s="2" t="s">
        <v>365</v>
      </c>
      <c r="E28" s="19">
        <v>153.1</v>
      </c>
      <c r="F28" s="19">
        <v>153.1</v>
      </c>
      <c r="G28" s="19">
        <v>153.1</v>
      </c>
      <c r="H28" s="4" t="s">
        <v>23</v>
      </c>
      <c r="I28" s="4">
        <v>1</v>
      </c>
      <c r="J28" s="4">
        <v>1</v>
      </c>
      <c r="K28" s="4"/>
    </row>
    <row r="29" spans="1:11" s="6" customFormat="1" ht="81" x14ac:dyDescent="0.25">
      <c r="A29" s="2" t="s">
        <v>371</v>
      </c>
      <c r="B29" s="1" t="s">
        <v>373</v>
      </c>
      <c r="C29" s="10" t="s">
        <v>375</v>
      </c>
      <c r="D29" s="10" t="s">
        <v>375</v>
      </c>
      <c r="E29" s="19">
        <v>2116.6999999999998</v>
      </c>
      <c r="F29" s="19">
        <v>2116.6999999999998</v>
      </c>
      <c r="G29" s="19">
        <v>1927.2</v>
      </c>
      <c r="H29" s="4" t="s">
        <v>23</v>
      </c>
      <c r="I29" s="4">
        <v>1</v>
      </c>
      <c r="J29" s="4">
        <v>1</v>
      </c>
      <c r="K29" s="4" t="s">
        <v>403</v>
      </c>
    </row>
    <row r="30" spans="1:11" s="6" customFormat="1" ht="67.5" x14ac:dyDescent="0.25">
      <c r="A30" s="2" t="s">
        <v>372</v>
      </c>
      <c r="B30" s="1" t="s">
        <v>374</v>
      </c>
      <c r="C30" s="10" t="s">
        <v>366</v>
      </c>
      <c r="D30" s="10" t="s">
        <v>375</v>
      </c>
      <c r="E30" s="19">
        <v>142.30000000000001</v>
      </c>
      <c r="F30" s="19">
        <v>137.6</v>
      </c>
      <c r="G30" s="19">
        <v>137.6</v>
      </c>
      <c r="H30" s="4" t="s">
        <v>23</v>
      </c>
      <c r="I30" s="4">
        <v>1</v>
      </c>
      <c r="J30" s="4">
        <v>1</v>
      </c>
      <c r="K30" s="4"/>
    </row>
    <row r="31" spans="1:11" s="6" customFormat="1" ht="54" x14ac:dyDescent="0.25">
      <c r="A31" s="2" t="s">
        <v>66</v>
      </c>
      <c r="B31" s="1" t="s">
        <v>34</v>
      </c>
      <c r="C31" s="2" t="s">
        <v>274</v>
      </c>
      <c r="D31" s="2" t="s">
        <v>274</v>
      </c>
      <c r="E31" s="19">
        <f>SUM(E32+E33+E34+E35)</f>
        <v>152820.79999999999</v>
      </c>
      <c r="F31" s="19">
        <f t="shared" ref="F31:G31" si="2">SUM(F32+F33+F34+F35)</f>
        <v>225.8</v>
      </c>
      <c r="G31" s="19">
        <f t="shared" si="2"/>
        <v>225.8</v>
      </c>
      <c r="H31" s="4" t="s">
        <v>35</v>
      </c>
      <c r="I31" s="4">
        <v>4</v>
      </c>
      <c r="J31" s="4">
        <v>2</v>
      </c>
      <c r="K31" s="4" t="s">
        <v>401</v>
      </c>
    </row>
    <row r="32" spans="1:11" s="6" customFormat="1" ht="162" x14ac:dyDescent="0.25">
      <c r="A32" s="10" t="s">
        <v>168</v>
      </c>
      <c r="B32" s="12" t="s">
        <v>193</v>
      </c>
      <c r="C32" s="10" t="s">
        <v>274</v>
      </c>
      <c r="D32" s="2" t="s">
        <v>274</v>
      </c>
      <c r="E32" s="19">
        <v>152000</v>
      </c>
      <c r="F32" s="19">
        <v>0</v>
      </c>
      <c r="G32" s="19">
        <v>0</v>
      </c>
      <c r="H32" s="4" t="s">
        <v>35</v>
      </c>
      <c r="I32" s="4">
        <v>1</v>
      </c>
      <c r="J32" s="4">
        <v>0</v>
      </c>
      <c r="K32" s="4" t="s">
        <v>401</v>
      </c>
    </row>
    <row r="33" spans="1:11" s="6" customFormat="1" ht="108" x14ac:dyDescent="0.25">
      <c r="A33" s="2" t="s">
        <v>169</v>
      </c>
      <c r="B33" s="1" t="s">
        <v>241</v>
      </c>
      <c r="C33" s="2" t="s">
        <v>278</v>
      </c>
      <c r="D33" s="2" t="s">
        <v>351</v>
      </c>
      <c r="E33" s="19">
        <v>180</v>
      </c>
      <c r="F33" s="19">
        <v>180</v>
      </c>
      <c r="G33" s="19">
        <v>180</v>
      </c>
      <c r="H33" s="4" t="s">
        <v>35</v>
      </c>
      <c r="I33" s="4">
        <v>1</v>
      </c>
      <c r="J33" s="4">
        <v>1</v>
      </c>
      <c r="K33" s="4"/>
    </row>
    <row r="34" spans="1:11" s="6" customFormat="1" ht="135" x14ac:dyDescent="0.25">
      <c r="A34" s="10" t="s">
        <v>320</v>
      </c>
      <c r="B34" s="12" t="s">
        <v>321</v>
      </c>
      <c r="C34" s="10" t="s">
        <v>282</v>
      </c>
      <c r="D34" s="10" t="s">
        <v>302</v>
      </c>
      <c r="E34" s="19">
        <v>595</v>
      </c>
      <c r="F34" s="19">
        <v>0</v>
      </c>
      <c r="G34" s="19">
        <v>0</v>
      </c>
      <c r="H34" s="4" t="s">
        <v>35</v>
      </c>
      <c r="I34" s="4">
        <v>1</v>
      </c>
      <c r="J34" s="4">
        <v>0</v>
      </c>
      <c r="K34" s="4" t="s">
        <v>401</v>
      </c>
    </row>
    <row r="35" spans="1:11" s="6" customFormat="1" ht="150.75" customHeight="1" x14ac:dyDescent="0.25">
      <c r="A35" s="10" t="s">
        <v>376</v>
      </c>
      <c r="B35" s="12" t="s">
        <v>377</v>
      </c>
      <c r="C35" s="10" t="s">
        <v>294</v>
      </c>
      <c r="D35" s="10" t="s">
        <v>294</v>
      </c>
      <c r="E35" s="19">
        <v>45.8</v>
      </c>
      <c r="F35" s="19">
        <v>45.8</v>
      </c>
      <c r="G35" s="19">
        <v>45.8</v>
      </c>
      <c r="H35" s="4" t="s">
        <v>35</v>
      </c>
      <c r="I35" s="4">
        <v>1</v>
      </c>
      <c r="J35" s="4">
        <v>1</v>
      </c>
      <c r="K35" s="4"/>
    </row>
    <row r="36" spans="1:11" s="6" customFormat="1" ht="67.5" x14ac:dyDescent="0.25">
      <c r="A36" s="2" t="s">
        <v>67</v>
      </c>
      <c r="B36" s="1" t="s">
        <v>55</v>
      </c>
      <c r="C36" s="2" t="s">
        <v>277</v>
      </c>
      <c r="D36" s="2" t="s">
        <v>283</v>
      </c>
      <c r="E36" s="19">
        <f>SUM(E37+E38+E39+E40+E41+E42+E43+E44+E45+E46+E47+E48+E49+E50+E51+E52+E53)</f>
        <v>5834.4</v>
      </c>
      <c r="F36" s="19">
        <f t="shared" ref="F36:G36" si="3">SUM(F37+F38+F39+F40+F41+F42+F43+F44+F45+F46+F47+F48+F49+F50+F51+F52+F53)</f>
        <v>5834.2999999999993</v>
      </c>
      <c r="G36" s="19">
        <f t="shared" si="3"/>
        <v>5834.2999999999993</v>
      </c>
      <c r="H36" s="4" t="s">
        <v>35</v>
      </c>
      <c r="I36" s="4">
        <v>17</v>
      </c>
      <c r="J36" s="4">
        <v>17</v>
      </c>
      <c r="K36" s="4" t="s">
        <v>404</v>
      </c>
    </row>
    <row r="37" spans="1:11" s="6" customFormat="1" ht="148.5" x14ac:dyDescent="0.25">
      <c r="A37" s="2" t="s">
        <v>68</v>
      </c>
      <c r="B37" s="1" t="s">
        <v>180</v>
      </c>
      <c r="C37" s="2" t="s">
        <v>277</v>
      </c>
      <c r="D37" s="2" t="s">
        <v>352</v>
      </c>
      <c r="E37" s="19">
        <v>1805.4</v>
      </c>
      <c r="F37" s="19">
        <v>1805.4</v>
      </c>
      <c r="G37" s="19">
        <v>1805.4</v>
      </c>
      <c r="H37" s="4" t="s">
        <v>23</v>
      </c>
      <c r="I37" s="4">
        <v>1</v>
      </c>
      <c r="J37" s="4">
        <v>1</v>
      </c>
      <c r="K37" s="4"/>
    </row>
    <row r="38" spans="1:11" s="6" customFormat="1" ht="94.5" x14ac:dyDescent="0.25">
      <c r="A38" s="2" t="s">
        <v>151</v>
      </c>
      <c r="B38" s="1" t="s">
        <v>309</v>
      </c>
      <c r="C38" s="2" t="s">
        <v>279</v>
      </c>
      <c r="D38" s="2" t="s">
        <v>328</v>
      </c>
      <c r="E38" s="19">
        <v>400</v>
      </c>
      <c r="F38" s="19">
        <v>400</v>
      </c>
      <c r="G38" s="19">
        <v>400</v>
      </c>
      <c r="H38" s="4" t="s">
        <v>23</v>
      </c>
      <c r="I38" s="4">
        <v>1</v>
      </c>
      <c r="J38" s="4">
        <v>1</v>
      </c>
      <c r="K38" s="4"/>
    </row>
    <row r="39" spans="1:11" s="6" customFormat="1" ht="94.5" x14ac:dyDescent="0.25">
      <c r="A39" s="2" t="s">
        <v>152</v>
      </c>
      <c r="B39" s="1" t="s">
        <v>310</v>
      </c>
      <c r="C39" s="2" t="s">
        <v>279</v>
      </c>
      <c r="D39" s="2" t="s">
        <v>328</v>
      </c>
      <c r="E39" s="19">
        <v>400</v>
      </c>
      <c r="F39" s="19">
        <v>400</v>
      </c>
      <c r="G39" s="19">
        <v>400</v>
      </c>
      <c r="H39" s="4" t="s">
        <v>23</v>
      </c>
      <c r="I39" s="4">
        <v>1</v>
      </c>
      <c r="J39" s="4">
        <v>1</v>
      </c>
      <c r="K39" s="4"/>
    </row>
    <row r="40" spans="1:11" s="6" customFormat="1" ht="105.75" customHeight="1" x14ac:dyDescent="0.25">
      <c r="A40" s="2" t="s">
        <v>153</v>
      </c>
      <c r="B40" s="1" t="s">
        <v>311</v>
      </c>
      <c r="C40" s="2" t="s">
        <v>279</v>
      </c>
      <c r="D40" s="2" t="s">
        <v>328</v>
      </c>
      <c r="E40" s="19">
        <v>399.9</v>
      </c>
      <c r="F40" s="19">
        <v>399.9</v>
      </c>
      <c r="G40" s="19">
        <v>399.9</v>
      </c>
      <c r="H40" s="4" t="s">
        <v>23</v>
      </c>
      <c r="I40" s="4">
        <v>1</v>
      </c>
      <c r="J40" s="4">
        <v>1</v>
      </c>
      <c r="K40" s="4"/>
    </row>
    <row r="41" spans="1:11" s="6" customFormat="1" ht="94.5" x14ac:dyDescent="0.25">
      <c r="A41" s="2" t="s">
        <v>154</v>
      </c>
      <c r="B41" s="1" t="s">
        <v>312</v>
      </c>
      <c r="C41" s="2" t="s">
        <v>279</v>
      </c>
      <c r="D41" s="2" t="s">
        <v>328</v>
      </c>
      <c r="E41" s="19">
        <v>400</v>
      </c>
      <c r="F41" s="19">
        <v>400</v>
      </c>
      <c r="G41" s="19">
        <v>400</v>
      </c>
      <c r="H41" s="4" t="s">
        <v>23</v>
      </c>
      <c r="I41" s="4">
        <v>1</v>
      </c>
      <c r="J41" s="4">
        <v>1</v>
      </c>
      <c r="K41" s="4"/>
    </row>
    <row r="42" spans="1:11" s="6" customFormat="1" ht="110.25" customHeight="1" x14ac:dyDescent="0.25">
      <c r="A42" s="2" t="s">
        <v>155</v>
      </c>
      <c r="B42" s="1" t="s">
        <v>313</v>
      </c>
      <c r="C42" s="2" t="s">
        <v>279</v>
      </c>
      <c r="D42" s="2" t="s">
        <v>335</v>
      </c>
      <c r="E42" s="19">
        <v>205.9</v>
      </c>
      <c r="F42" s="19">
        <v>205.9</v>
      </c>
      <c r="G42" s="19">
        <v>205.9</v>
      </c>
      <c r="H42" s="4" t="s">
        <v>23</v>
      </c>
      <c r="I42" s="4">
        <v>1</v>
      </c>
      <c r="J42" s="7">
        <v>1</v>
      </c>
      <c r="K42" s="4"/>
    </row>
    <row r="43" spans="1:11" s="6" customFormat="1" ht="67.5" x14ac:dyDescent="0.25">
      <c r="A43" s="2" t="s">
        <v>170</v>
      </c>
      <c r="B43" s="1" t="s">
        <v>242</v>
      </c>
      <c r="C43" s="2" t="s">
        <v>280</v>
      </c>
      <c r="D43" s="2" t="s">
        <v>302</v>
      </c>
      <c r="E43" s="19">
        <v>85</v>
      </c>
      <c r="F43" s="19">
        <v>85</v>
      </c>
      <c r="G43" s="19">
        <v>85</v>
      </c>
      <c r="H43" s="4" t="s">
        <v>23</v>
      </c>
      <c r="I43" s="4">
        <v>1</v>
      </c>
      <c r="J43" s="7">
        <v>1</v>
      </c>
      <c r="K43" s="4"/>
    </row>
    <row r="44" spans="1:11" s="6" customFormat="1" ht="67.5" x14ac:dyDescent="0.25">
      <c r="A44" s="2" t="s">
        <v>171</v>
      </c>
      <c r="B44" s="1" t="s">
        <v>317</v>
      </c>
      <c r="C44" s="2" t="s">
        <v>276</v>
      </c>
      <c r="D44" s="2" t="s">
        <v>346</v>
      </c>
      <c r="E44" s="19">
        <v>60</v>
      </c>
      <c r="F44" s="19">
        <v>60</v>
      </c>
      <c r="G44" s="19">
        <v>60</v>
      </c>
      <c r="H44" s="4" t="s">
        <v>23</v>
      </c>
      <c r="I44" s="4">
        <v>1</v>
      </c>
      <c r="J44" s="7">
        <v>1</v>
      </c>
      <c r="K44" s="4"/>
    </row>
    <row r="45" spans="1:11" s="6" customFormat="1" ht="67.5" x14ac:dyDescent="0.25">
      <c r="A45" s="2" t="s">
        <v>175</v>
      </c>
      <c r="B45" s="1" t="s">
        <v>243</v>
      </c>
      <c r="C45" s="2" t="s">
        <v>276</v>
      </c>
      <c r="D45" s="2" t="s">
        <v>346</v>
      </c>
      <c r="E45" s="19">
        <v>125</v>
      </c>
      <c r="F45" s="19">
        <v>125</v>
      </c>
      <c r="G45" s="19">
        <v>125</v>
      </c>
      <c r="H45" s="4" t="s">
        <v>23</v>
      </c>
      <c r="I45" s="4">
        <v>1</v>
      </c>
      <c r="J45" s="7">
        <v>1</v>
      </c>
      <c r="K45" s="4"/>
    </row>
    <row r="46" spans="1:11" s="6" customFormat="1" ht="81" x14ac:dyDescent="0.25">
      <c r="A46" s="2" t="s">
        <v>176</v>
      </c>
      <c r="B46" s="1" t="s">
        <v>244</v>
      </c>
      <c r="C46" s="2" t="s">
        <v>276</v>
      </c>
      <c r="D46" s="2" t="s">
        <v>346</v>
      </c>
      <c r="E46" s="19">
        <v>45</v>
      </c>
      <c r="F46" s="19">
        <v>45</v>
      </c>
      <c r="G46" s="19">
        <v>45</v>
      </c>
      <c r="H46" s="4" t="s">
        <v>23</v>
      </c>
      <c r="I46" s="4">
        <v>1</v>
      </c>
      <c r="J46" s="7">
        <v>1</v>
      </c>
      <c r="K46" s="4"/>
    </row>
    <row r="47" spans="1:11" s="6" customFormat="1" ht="40.5" x14ac:dyDescent="0.25">
      <c r="A47" s="2" t="s">
        <v>177</v>
      </c>
      <c r="B47" s="1" t="s">
        <v>245</v>
      </c>
      <c r="C47" s="2" t="s">
        <v>281</v>
      </c>
      <c r="D47" s="2" t="s">
        <v>351</v>
      </c>
      <c r="E47" s="19">
        <v>70</v>
      </c>
      <c r="F47" s="19">
        <v>70</v>
      </c>
      <c r="G47" s="19">
        <v>70</v>
      </c>
      <c r="H47" s="4" t="s">
        <v>23</v>
      </c>
      <c r="I47" s="4">
        <v>1</v>
      </c>
      <c r="J47" s="7">
        <v>1</v>
      </c>
      <c r="K47" s="4"/>
    </row>
    <row r="48" spans="1:11" s="6" customFormat="1" ht="54" x14ac:dyDescent="0.25">
      <c r="A48" s="2" t="s">
        <v>322</v>
      </c>
      <c r="B48" s="1" t="s">
        <v>323</v>
      </c>
      <c r="C48" s="2" t="s">
        <v>281</v>
      </c>
      <c r="D48" s="2" t="s">
        <v>351</v>
      </c>
      <c r="E48" s="19">
        <v>168.6</v>
      </c>
      <c r="F48" s="19">
        <v>168.6</v>
      </c>
      <c r="G48" s="19">
        <v>168.6</v>
      </c>
      <c r="H48" s="4" t="s">
        <v>23</v>
      </c>
      <c r="I48" s="4">
        <v>1</v>
      </c>
      <c r="J48" s="7">
        <v>1</v>
      </c>
      <c r="K48" s="4"/>
    </row>
    <row r="49" spans="1:11" s="6" customFormat="1" ht="54" x14ac:dyDescent="0.25">
      <c r="A49" s="2" t="s">
        <v>324</v>
      </c>
      <c r="B49" s="1" t="s">
        <v>325</v>
      </c>
      <c r="C49" s="2" t="s">
        <v>281</v>
      </c>
      <c r="D49" s="2" t="s">
        <v>351</v>
      </c>
      <c r="E49" s="19">
        <v>66</v>
      </c>
      <c r="F49" s="19">
        <v>66</v>
      </c>
      <c r="G49" s="19">
        <v>66</v>
      </c>
      <c r="H49" s="4" t="s">
        <v>23</v>
      </c>
      <c r="I49" s="4">
        <v>1</v>
      </c>
      <c r="J49" s="7">
        <v>1</v>
      </c>
      <c r="K49" s="4"/>
    </row>
    <row r="50" spans="1:11" s="6" customFormat="1" ht="54" x14ac:dyDescent="0.25">
      <c r="A50" s="2" t="s">
        <v>326</v>
      </c>
      <c r="B50" s="1" t="s">
        <v>327</v>
      </c>
      <c r="C50" s="2" t="s">
        <v>328</v>
      </c>
      <c r="D50" s="2" t="s">
        <v>328</v>
      </c>
      <c r="E50" s="19">
        <v>1494.1</v>
      </c>
      <c r="F50" s="19">
        <v>1494.1</v>
      </c>
      <c r="G50" s="19">
        <v>1494.1</v>
      </c>
      <c r="H50" s="4" t="s">
        <v>23</v>
      </c>
      <c r="I50" s="4">
        <v>1</v>
      </c>
      <c r="J50" s="7">
        <v>1</v>
      </c>
      <c r="K50" s="4"/>
    </row>
    <row r="51" spans="1:11" s="6" customFormat="1" ht="67.5" x14ac:dyDescent="0.25">
      <c r="A51" s="2" t="s">
        <v>354</v>
      </c>
      <c r="B51" s="1" t="s">
        <v>355</v>
      </c>
      <c r="C51" s="2" t="s">
        <v>357</v>
      </c>
      <c r="D51" s="2" t="s">
        <v>300</v>
      </c>
      <c r="E51" s="19">
        <v>34.5</v>
      </c>
      <c r="F51" s="19">
        <v>34.5</v>
      </c>
      <c r="G51" s="19">
        <v>34.5</v>
      </c>
      <c r="H51" s="4" t="s">
        <v>23</v>
      </c>
      <c r="I51" s="4">
        <v>1</v>
      </c>
      <c r="J51" s="7">
        <v>1</v>
      </c>
      <c r="K51" s="4"/>
    </row>
    <row r="52" spans="1:11" s="6" customFormat="1" ht="81" x14ac:dyDescent="0.25">
      <c r="A52" s="2" t="s">
        <v>356</v>
      </c>
      <c r="B52" s="1" t="s">
        <v>378</v>
      </c>
      <c r="C52" s="10" t="s">
        <v>366</v>
      </c>
      <c r="D52" s="2" t="s">
        <v>366</v>
      </c>
      <c r="E52" s="19">
        <v>20</v>
      </c>
      <c r="F52" s="19">
        <v>19.899999999999999</v>
      </c>
      <c r="G52" s="19">
        <v>19.899999999999999</v>
      </c>
      <c r="H52" s="4" t="s">
        <v>23</v>
      </c>
      <c r="I52" s="4">
        <v>1</v>
      </c>
      <c r="J52" s="7">
        <v>1</v>
      </c>
      <c r="K52" s="4" t="s">
        <v>404</v>
      </c>
    </row>
    <row r="53" spans="1:11" s="6" customFormat="1" ht="81" x14ac:dyDescent="0.25">
      <c r="A53" s="2" t="s">
        <v>362</v>
      </c>
      <c r="B53" s="1" t="s">
        <v>379</v>
      </c>
      <c r="C53" s="10" t="s">
        <v>366</v>
      </c>
      <c r="D53" s="2" t="s">
        <v>366</v>
      </c>
      <c r="E53" s="19">
        <v>55</v>
      </c>
      <c r="F53" s="19">
        <v>55</v>
      </c>
      <c r="G53" s="19">
        <v>55</v>
      </c>
      <c r="H53" s="4" t="s">
        <v>23</v>
      </c>
      <c r="I53" s="4">
        <v>1</v>
      </c>
      <c r="J53" s="7">
        <v>1</v>
      </c>
      <c r="K53" s="4"/>
    </row>
    <row r="54" spans="1:11" s="6" customFormat="1" ht="135" x14ac:dyDescent="0.25">
      <c r="A54" s="2" t="s">
        <v>172</v>
      </c>
      <c r="B54" s="1" t="s">
        <v>246</v>
      </c>
      <c r="C54" s="2" t="s">
        <v>282</v>
      </c>
      <c r="D54" s="2" t="s">
        <v>335</v>
      </c>
      <c r="E54" s="19">
        <f>SUM(E55+E56+E57+E58+E59+E60+E61+E62)</f>
        <v>3904.2</v>
      </c>
      <c r="F54" s="19">
        <f t="shared" ref="F54:G54" si="4">SUM(F55+F56+F57+F58+F59+F60+F61+F62)</f>
        <v>3903.7999999999997</v>
      </c>
      <c r="G54" s="19">
        <f t="shared" si="4"/>
        <v>3903.7999999999997</v>
      </c>
      <c r="H54" s="4" t="s">
        <v>35</v>
      </c>
      <c r="I54" s="4">
        <v>5</v>
      </c>
      <c r="J54" s="7">
        <v>5</v>
      </c>
      <c r="K54" s="4" t="s">
        <v>314</v>
      </c>
    </row>
    <row r="55" spans="1:11" s="6" customFormat="1" ht="162" x14ac:dyDescent="0.25">
      <c r="A55" s="10" t="s">
        <v>173</v>
      </c>
      <c r="B55" s="1" t="s">
        <v>363</v>
      </c>
      <c r="C55" s="10" t="s">
        <v>282</v>
      </c>
      <c r="D55" s="2" t="s">
        <v>335</v>
      </c>
      <c r="E55" s="19">
        <v>300</v>
      </c>
      <c r="F55" s="19">
        <v>300</v>
      </c>
      <c r="G55" s="19">
        <v>300</v>
      </c>
      <c r="H55" s="4" t="s">
        <v>23</v>
      </c>
      <c r="I55" s="4">
        <v>1</v>
      </c>
      <c r="J55" s="4">
        <v>1</v>
      </c>
      <c r="K55" s="4"/>
    </row>
    <row r="56" spans="1:11" s="6" customFormat="1" ht="40.5" x14ac:dyDescent="0.25">
      <c r="A56" s="2" t="s">
        <v>174</v>
      </c>
      <c r="B56" s="1" t="s">
        <v>247</v>
      </c>
      <c r="C56" s="2" t="s">
        <v>282</v>
      </c>
      <c r="D56" s="2" t="s">
        <v>328</v>
      </c>
      <c r="E56" s="19">
        <v>380</v>
      </c>
      <c r="F56" s="19">
        <v>380</v>
      </c>
      <c r="G56" s="19">
        <v>380</v>
      </c>
      <c r="H56" s="4" t="s">
        <v>23</v>
      </c>
      <c r="I56" s="4">
        <v>1</v>
      </c>
      <c r="J56" s="4">
        <v>1</v>
      </c>
      <c r="K56" s="4"/>
    </row>
    <row r="57" spans="1:11" s="6" customFormat="1" ht="40.5" x14ac:dyDescent="0.25">
      <c r="A57" s="2" t="s">
        <v>216</v>
      </c>
      <c r="B57" s="1" t="s">
        <v>248</v>
      </c>
      <c r="C57" s="2" t="s">
        <v>282</v>
      </c>
      <c r="D57" s="2" t="s">
        <v>328</v>
      </c>
      <c r="E57" s="19">
        <v>330</v>
      </c>
      <c r="F57" s="19">
        <v>330</v>
      </c>
      <c r="G57" s="19">
        <v>330</v>
      </c>
      <c r="H57" s="4" t="s">
        <v>23</v>
      </c>
      <c r="I57" s="4">
        <v>1</v>
      </c>
      <c r="J57" s="4">
        <v>1</v>
      </c>
      <c r="K57" s="4"/>
    </row>
    <row r="58" spans="1:11" s="6" customFormat="1" ht="40.5" x14ac:dyDescent="0.25">
      <c r="A58" s="2" t="s">
        <v>217</v>
      </c>
      <c r="B58" s="1" t="s">
        <v>249</v>
      </c>
      <c r="C58" s="2" t="s">
        <v>282</v>
      </c>
      <c r="D58" s="2" t="s">
        <v>353</v>
      </c>
      <c r="E58" s="19">
        <v>198</v>
      </c>
      <c r="F58" s="19">
        <v>198</v>
      </c>
      <c r="G58" s="19">
        <v>198</v>
      </c>
      <c r="H58" s="4" t="s">
        <v>23</v>
      </c>
      <c r="I58" s="4">
        <v>1</v>
      </c>
      <c r="J58" s="4">
        <v>1</v>
      </c>
      <c r="K58" s="4"/>
    </row>
    <row r="59" spans="1:11" s="6" customFormat="1" ht="162" x14ac:dyDescent="0.25">
      <c r="A59" s="2" t="s">
        <v>218</v>
      </c>
      <c r="B59" s="1" t="s">
        <v>194</v>
      </c>
      <c r="C59" s="2" t="s">
        <v>282</v>
      </c>
      <c r="D59" s="2" t="s">
        <v>335</v>
      </c>
      <c r="E59" s="19">
        <v>729.6</v>
      </c>
      <c r="F59" s="19">
        <v>729.6</v>
      </c>
      <c r="G59" s="19">
        <v>729.6</v>
      </c>
      <c r="H59" s="4" t="s">
        <v>23</v>
      </c>
      <c r="I59" s="4">
        <v>1</v>
      </c>
      <c r="J59" s="4">
        <v>1</v>
      </c>
      <c r="K59" s="4"/>
    </row>
    <row r="60" spans="1:11" s="6" customFormat="1" ht="162" x14ac:dyDescent="0.25">
      <c r="A60" s="2" t="s">
        <v>219</v>
      </c>
      <c r="B60" s="1" t="s">
        <v>194</v>
      </c>
      <c r="C60" s="2" t="s">
        <v>282</v>
      </c>
      <c r="D60" s="2" t="s">
        <v>328</v>
      </c>
      <c r="E60" s="19">
        <v>1029.5999999999999</v>
      </c>
      <c r="F60" s="19">
        <v>1029.5999999999999</v>
      </c>
      <c r="G60" s="19">
        <v>1029.5999999999999</v>
      </c>
      <c r="H60" s="4" t="s">
        <v>23</v>
      </c>
      <c r="I60" s="4">
        <v>1</v>
      </c>
      <c r="J60" s="4">
        <v>1</v>
      </c>
      <c r="K60" s="4"/>
    </row>
    <row r="61" spans="1:11" s="6" customFormat="1" ht="162" x14ac:dyDescent="0.25">
      <c r="A61" s="2" t="s">
        <v>220</v>
      </c>
      <c r="B61" s="1" t="s">
        <v>194</v>
      </c>
      <c r="C61" s="2" t="s">
        <v>282</v>
      </c>
      <c r="D61" s="2" t="s">
        <v>328</v>
      </c>
      <c r="E61" s="19">
        <v>729.6</v>
      </c>
      <c r="F61" s="19">
        <v>729.6</v>
      </c>
      <c r="G61" s="19">
        <v>729.6</v>
      </c>
      <c r="H61" s="4" t="s">
        <v>23</v>
      </c>
      <c r="I61" s="4">
        <v>1</v>
      </c>
      <c r="J61" s="4">
        <v>1</v>
      </c>
      <c r="K61" s="4"/>
    </row>
    <row r="62" spans="1:11" s="6" customFormat="1" ht="94.5" x14ac:dyDescent="0.25">
      <c r="A62" s="10" t="s">
        <v>221</v>
      </c>
      <c r="B62" s="12" t="s">
        <v>380</v>
      </c>
      <c r="C62" s="10" t="s">
        <v>366</v>
      </c>
      <c r="D62" s="2" t="s">
        <v>366</v>
      </c>
      <c r="E62" s="19">
        <v>207.4</v>
      </c>
      <c r="F62" s="19">
        <v>207</v>
      </c>
      <c r="G62" s="19">
        <v>207</v>
      </c>
      <c r="H62" s="4" t="s">
        <v>23</v>
      </c>
      <c r="I62" s="4">
        <v>1</v>
      </c>
      <c r="J62" s="4">
        <v>1</v>
      </c>
      <c r="K62" s="4" t="s">
        <v>392</v>
      </c>
    </row>
    <row r="63" spans="1:11" s="6" customFormat="1" ht="108" x14ac:dyDescent="0.25">
      <c r="A63" s="2" t="s">
        <v>77</v>
      </c>
      <c r="B63" s="1" t="s">
        <v>36</v>
      </c>
      <c r="C63" s="2" t="s">
        <v>274</v>
      </c>
      <c r="D63" s="2" t="s">
        <v>274</v>
      </c>
      <c r="E63" s="19">
        <f>SUM(E64+E67+E69+E70+E71)</f>
        <v>583.79999999999984</v>
      </c>
      <c r="F63" s="19">
        <f t="shared" ref="F63:G63" si="5">SUM(F64+F67+F69+F70+F71)</f>
        <v>583.49999999999989</v>
      </c>
      <c r="G63" s="19">
        <f t="shared" si="5"/>
        <v>583.49999999999989</v>
      </c>
      <c r="H63" s="4" t="s">
        <v>23</v>
      </c>
      <c r="I63" s="4">
        <v>1</v>
      </c>
      <c r="J63" s="4">
        <v>1</v>
      </c>
      <c r="K63" s="4" t="s">
        <v>314</v>
      </c>
    </row>
    <row r="64" spans="1:11" s="6" customFormat="1" ht="67.5" x14ac:dyDescent="0.25">
      <c r="A64" s="2" t="s">
        <v>78</v>
      </c>
      <c r="B64" s="1" t="s">
        <v>5</v>
      </c>
      <c r="C64" s="2" t="s">
        <v>283</v>
      </c>
      <c r="D64" s="2" t="s">
        <v>359</v>
      </c>
      <c r="E64" s="19">
        <f>SUM(E65+E66)</f>
        <v>356.59999999999997</v>
      </c>
      <c r="F64" s="19">
        <f t="shared" ref="F64:G64" si="6">SUM(F65+F66)</f>
        <v>356.59999999999997</v>
      </c>
      <c r="G64" s="19">
        <f t="shared" si="6"/>
        <v>356.59999999999997</v>
      </c>
      <c r="H64" s="4" t="s">
        <v>22</v>
      </c>
      <c r="I64" s="4">
        <v>1</v>
      </c>
      <c r="J64" s="4">
        <v>1</v>
      </c>
      <c r="K64" s="4"/>
    </row>
    <row r="65" spans="1:11" s="6" customFormat="1" ht="54" x14ac:dyDescent="0.25">
      <c r="A65" s="2" t="s">
        <v>79</v>
      </c>
      <c r="B65" s="1" t="s">
        <v>37</v>
      </c>
      <c r="C65" s="2" t="s">
        <v>283</v>
      </c>
      <c r="D65" s="2" t="s">
        <v>284</v>
      </c>
      <c r="E65" s="19">
        <v>346.7</v>
      </c>
      <c r="F65" s="19">
        <v>346.7</v>
      </c>
      <c r="G65" s="19">
        <v>346.7</v>
      </c>
      <c r="H65" s="4" t="s">
        <v>38</v>
      </c>
      <c r="I65" s="4">
        <v>1</v>
      </c>
      <c r="J65" s="4">
        <v>1</v>
      </c>
      <c r="K65" s="4"/>
    </row>
    <row r="66" spans="1:11" s="6" customFormat="1" ht="256.5" x14ac:dyDescent="0.25">
      <c r="A66" s="2" t="s">
        <v>329</v>
      </c>
      <c r="B66" s="1" t="s">
        <v>330</v>
      </c>
      <c r="C66" s="2" t="s">
        <v>281</v>
      </c>
      <c r="D66" s="2" t="s">
        <v>351</v>
      </c>
      <c r="E66" s="19">
        <v>9.9</v>
      </c>
      <c r="F66" s="19">
        <v>9.9</v>
      </c>
      <c r="G66" s="19">
        <v>9.9</v>
      </c>
      <c r="H66" s="4" t="s">
        <v>24</v>
      </c>
      <c r="I66" s="4">
        <v>1</v>
      </c>
      <c r="J66" s="4">
        <v>1</v>
      </c>
      <c r="K66" s="4"/>
    </row>
    <row r="67" spans="1:11" s="6" customFormat="1" ht="67.5" x14ac:dyDescent="0.25">
      <c r="A67" s="10" t="s">
        <v>80</v>
      </c>
      <c r="B67" s="12" t="s">
        <v>6</v>
      </c>
      <c r="C67" s="10" t="s">
        <v>274</v>
      </c>
      <c r="D67" s="2" t="s">
        <v>274</v>
      </c>
      <c r="E67" s="19">
        <f>SUM(E68)</f>
        <v>150</v>
      </c>
      <c r="F67" s="19">
        <f t="shared" ref="F67" si="7">SUM(F68)</f>
        <v>149.80000000000001</v>
      </c>
      <c r="G67" s="19">
        <v>149.80000000000001</v>
      </c>
      <c r="H67" s="4" t="s">
        <v>23</v>
      </c>
      <c r="I67" s="4">
        <v>1</v>
      </c>
      <c r="J67" s="4">
        <v>1</v>
      </c>
      <c r="K67" s="4" t="s">
        <v>405</v>
      </c>
    </row>
    <row r="68" spans="1:11" s="6" customFormat="1" ht="67.5" x14ac:dyDescent="0.25">
      <c r="A68" s="10" t="s">
        <v>81</v>
      </c>
      <c r="B68" s="12" t="s">
        <v>39</v>
      </c>
      <c r="C68" s="10" t="s">
        <v>274</v>
      </c>
      <c r="D68" s="2" t="s">
        <v>274</v>
      </c>
      <c r="E68" s="19">
        <v>150</v>
      </c>
      <c r="F68" s="19">
        <v>149.80000000000001</v>
      </c>
      <c r="G68" s="19">
        <v>149.80000000000001</v>
      </c>
      <c r="H68" s="4" t="s">
        <v>40</v>
      </c>
      <c r="I68" s="4">
        <v>1</v>
      </c>
      <c r="J68" s="4">
        <v>1</v>
      </c>
      <c r="K68" s="4" t="s">
        <v>405</v>
      </c>
    </row>
    <row r="69" spans="1:11" s="6" customFormat="1" ht="67.5" x14ac:dyDescent="0.25">
      <c r="A69" s="10" t="s">
        <v>222</v>
      </c>
      <c r="B69" s="12" t="s">
        <v>250</v>
      </c>
      <c r="C69" s="10" t="s">
        <v>284</v>
      </c>
      <c r="D69" s="2" t="s">
        <v>283</v>
      </c>
      <c r="E69" s="19">
        <v>10</v>
      </c>
      <c r="F69" s="19">
        <v>10</v>
      </c>
      <c r="G69" s="19">
        <v>10</v>
      </c>
      <c r="H69" s="4" t="s">
        <v>23</v>
      </c>
      <c r="I69" s="4">
        <v>1</v>
      </c>
      <c r="J69" s="4">
        <v>1</v>
      </c>
      <c r="K69" s="4"/>
    </row>
    <row r="70" spans="1:11" s="6" customFormat="1" ht="54" x14ac:dyDescent="0.25">
      <c r="A70" s="2" t="s">
        <v>223</v>
      </c>
      <c r="B70" s="1" t="s">
        <v>251</v>
      </c>
      <c r="C70" s="2" t="s">
        <v>285</v>
      </c>
      <c r="D70" s="2" t="s">
        <v>308</v>
      </c>
      <c r="E70" s="19">
        <v>3.3</v>
      </c>
      <c r="F70" s="19">
        <v>3.3</v>
      </c>
      <c r="G70" s="19">
        <v>3.3</v>
      </c>
      <c r="H70" s="4" t="s">
        <v>23</v>
      </c>
      <c r="I70" s="4">
        <v>1</v>
      </c>
      <c r="J70" s="4">
        <v>1</v>
      </c>
      <c r="K70" s="4"/>
    </row>
    <row r="71" spans="1:11" s="6" customFormat="1" ht="54" x14ac:dyDescent="0.25">
      <c r="A71" s="2" t="s">
        <v>224</v>
      </c>
      <c r="B71" s="1" t="s">
        <v>252</v>
      </c>
      <c r="C71" s="2" t="s">
        <v>286</v>
      </c>
      <c r="D71" s="2" t="s">
        <v>346</v>
      </c>
      <c r="E71" s="19">
        <v>63.9</v>
      </c>
      <c r="F71" s="19">
        <v>63.8</v>
      </c>
      <c r="G71" s="19">
        <v>63.8</v>
      </c>
      <c r="H71" s="4" t="s">
        <v>23</v>
      </c>
      <c r="I71" s="4">
        <v>1</v>
      </c>
      <c r="J71" s="4">
        <v>1</v>
      </c>
      <c r="K71" s="4" t="s">
        <v>404</v>
      </c>
    </row>
    <row r="72" spans="1:11" s="6" customFormat="1" ht="81" x14ac:dyDescent="0.25">
      <c r="A72" s="2" t="s">
        <v>82</v>
      </c>
      <c r="B72" s="1" t="s">
        <v>7</v>
      </c>
      <c r="C72" s="2" t="s">
        <v>274</v>
      </c>
      <c r="D72" s="2" t="s">
        <v>274</v>
      </c>
      <c r="E72" s="19">
        <f>SUM(E73+E80+E88+E89+E90+E91+E92)</f>
        <v>3103.8999999999996</v>
      </c>
      <c r="F72" s="19">
        <f t="shared" ref="F72:G72" si="8">SUM(F73+F80+F88+F89+F90+F91+F92)</f>
        <v>2926.8</v>
      </c>
      <c r="G72" s="19">
        <f t="shared" si="8"/>
        <v>2926.8</v>
      </c>
      <c r="H72" s="4" t="s">
        <v>24</v>
      </c>
      <c r="I72" s="9">
        <f>SUM(I73+I80+I88+I89+I90)</f>
        <v>1049</v>
      </c>
      <c r="J72" s="9">
        <f>SUM(J73+J80+J88+J89+J90)</f>
        <v>1028</v>
      </c>
      <c r="K72" s="9" t="s">
        <v>406</v>
      </c>
    </row>
    <row r="73" spans="1:11" s="6" customFormat="1" ht="54" x14ac:dyDescent="0.25">
      <c r="A73" s="2" t="s">
        <v>83</v>
      </c>
      <c r="B73" s="1" t="s">
        <v>8</v>
      </c>
      <c r="C73" s="2" t="s">
        <v>274</v>
      </c>
      <c r="D73" s="2" t="s">
        <v>274</v>
      </c>
      <c r="E73" s="19">
        <f>SUM(E74+E75+E76+E77+E78+E79)</f>
        <v>115.1</v>
      </c>
      <c r="F73" s="19">
        <f t="shared" ref="F73:G73" si="9">SUM(F74+F75+F76+F77+F78+F79)</f>
        <v>110.1</v>
      </c>
      <c r="G73" s="19">
        <f t="shared" si="9"/>
        <v>110.1</v>
      </c>
      <c r="H73" s="4" t="s">
        <v>24</v>
      </c>
      <c r="I73" s="9">
        <f>SUM(I74+I75+I76+I77+I78)</f>
        <v>658</v>
      </c>
      <c r="J73" s="9">
        <f>SUM(J74+J75+J76+J77+J78)</f>
        <v>658</v>
      </c>
      <c r="K73" s="4" t="s">
        <v>393</v>
      </c>
    </row>
    <row r="74" spans="1:11" s="6" customFormat="1" ht="54" x14ac:dyDescent="0.25">
      <c r="A74" s="10" t="s">
        <v>84</v>
      </c>
      <c r="B74" s="12" t="s">
        <v>41</v>
      </c>
      <c r="C74" s="10" t="s">
        <v>287</v>
      </c>
      <c r="D74" s="2" t="s">
        <v>365</v>
      </c>
      <c r="E74" s="19">
        <v>9.6</v>
      </c>
      <c r="F74" s="19">
        <v>9.6</v>
      </c>
      <c r="G74" s="19">
        <v>9.6</v>
      </c>
      <c r="H74" s="4" t="s">
        <v>24</v>
      </c>
      <c r="I74" s="4">
        <v>200</v>
      </c>
      <c r="J74" s="4">
        <v>200</v>
      </c>
      <c r="K74" s="4"/>
    </row>
    <row r="75" spans="1:11" s="6" customFormat="1" ht="40.5" x14ac:dyDescent="0.25">
      <c r="A75" s="10" t="s">
        <v>85</v>
      </c>
      <c r="B75" s="12" t="s">
        <v>58</v>
      </c>
      <c r="C75" s="10" t="s">
        <v>288</v>
      </c>
      <c r="D75" s="2" t="s">
        <v>358</v>
      </c>
      <c r="E75" s="19">
        <v>62.8</v>
      </c>
      <c r="F75" s="19">
        <v>62.8</v>
      </c>
      <c r="G75" s="19">
        <v>62.8</v>
      </c>
      <c r="H75" s="4" t="s">
        <v>24</v>
      </c>
      <c r="I75" s="4">
        <v>200</v>
      </c>
      <c r="J75" s="4">
        <v>200</v>
      </c>
      <c r="K75" s="4"/>
    </row>
    <row r="76" spans="1:11" s="6" customFormat="1" ht="40.5" x14ac:dyDescent="0.25">
      <c r="A76" s="10" t="s">
        <v>195</v>
      </c>
      <c r="B76" s="12" t="s">
        <v>253</v>
      </c>
      <c r="C76" s="10" t="s">
        <v>289</v>
      </c>
      <c r="D76" s="2" t="s">
        <v>366</v>
      </c>
      <c r="E76" s="19">
        <v>25</v>
      </c>
      <c r="F76" s="19">
        <v>25</v>
      </c>
      <c r="G76" s="19">
        <v>25</v>
      </c>
      <c r="H76" s="4" t="s">
        <v>24</v>
      </c>
      <c r="I76" s="4">
        <v>200</v>
      </c>
      <c r="J76" s="4">
        <v>200</v>
      </c>
      <c r="K76" s="4"/>
    </row>
    <row r="77" spans="1:11" s="6" customFormat="1" ht="67.5" x14ac:dyDescent="0.25">
      <c r="A77" s="2" t="s">
        <v>196</v>
      </c>
      <c r="B77" s="1" t="s">
        <v>254</v>
      </c>
      <c r="C77" s="2" t="s">
        <v>290</v>
      </c>
      <c r="D77" s="2" t="s">
        <v>290</v>
      </c>
      <c r="E77" s="19">
        <v>5</v>
      </c>
      <c r="F77" s="19">
        <v>5</v>
      </c>
      <c r="G77" s="19">
        <v>5</v>
      </c>
      <c r="H77" s="4" t="s">
        <v>24</v>
      </c>
      <c r="I77" s="4">
        <v>8</v>
      </c>
      <c r="J77" s="5">
        <v>8</v>
      </c>
      <c r="K77" s="4"/>
    </row>
    <row r="78" spans="1:11" s="6" customFormat="1" ht="67.5" x14ac:dyDescent="0.25">
      <c r="A78" s="10" t="s">
        <v>197</v>
      </c>
      <c r="B78" s="12" t="s">
        <v>255</v>
      </c>
      <c r="C78" s="10" t="s">
        <v>291</v>
      </c>
      <c r="D78" s="2" t="s">
        <v>328</v>
      </c>
      <c r="E78" s="19">
        <v>5</v>
      </c>
      <c r="F78" s="19">
        <v>0</v>
      </c>
      <c r="G78" s="19">
        <v>0</v>
      </c>
      <c r="H78" s="4" t="s">
        <v>24</v>
      </c>
      <c r="I78" s="4">
        <v>50</v>
      </c>
      <c r="J78" s="5">
        <v>50</v>
      </c>
      <c r="K78" s="4" t="s">
        <v>393</v>
      </c>
    </row>
    <row r="79" spans="1:11" s="6" customFormat="1" ht="67.5" x14ac:dyDescent="0.25">
      <c r="A79" s="2" t="s">
        <v>198</v>
      </c>
      <c r="B79" s="1" t="s">
        <v>360</v>
      </c>
      <c r="C79" s="2" t="s">
        <v>302</v>
      </c>
      <c r="D79" s="2" t="s">
        <v>275</v>
      </c>
      <c r="E79" s="19">
        <v>7.7</v>
      </c>
      <c r="F79" s="19">
        <v>7.7</v>
      </c>
      <c r="G79" s="19">
        <v>7.7</v>
      </c>
      <c r="H79" s="4" t="s">
        <v>24</v>
      </c>
      <c r="I79" s="4">
        <v>11</v>
      </c>
      <c r="J79" s="5">
        <v>11</v>
      </c>
      <c r="K79" s="4"/>
    </row>
    <row r="80" spans="1:11" s="6" customFormat="1" ht="121.5" x14ac:dyDescent="0.25">
      <c r="A80" s="2" t="s">
        <v>70</v>
      </c>
      <c r="B80" s="1" t="s">
        <v>32</v>
      </c>
      <c r="C80" s="2" t="s">
        <v>274</v>
      </c>
      <c r="D80" s="2" t="s">
        <v>274</v>
      </c>
      <c r="E80" s="19">
        <f>SUM(E81+E82+E83+E84+E85+E86+E87)</f>
        <v>192.7</v>
      </c>
      <c r="F80" s="19">
        <f t="shared" ref="F80:G80" si="10">SUM(F81+F82+F83+F84+F85+F86+F87)</f>
        <v>92.7</v>
      </c>
      <c r="G80" s="19">
        <f t="shared" si="10"/>
        <v>92.7</v>
      </c>
      <c r="H80" s="4" t="s">
        <v>24</v>
      </c>
      <c r="I80" s="9">
        <f>SUM(I81+I82+I83+I84+I85+I86+I87)</f>
        <v>330</v>
      </c>
      <c r="J80" s="9">
        <f>SUM(J81+J82+J83+J84+J85+J86+J87)</f>
        <v>310</v>
      </c>
      <c r="K80" s="4" t="s">
        <v>409</v>
      </c>
    </row>
    <row r="81" spans="1:11" s="6" customFormat="1" ht="40.5" x14ac:dyDescent="0.25">
      <c r="A81" s="10" t="s">
        <v>71</v>
      </c>
      <c r="B81" s="12" t="s">
        <v>69</v>
      </c>
      <c r="C81" s="10" t="s">
        <v>292</v>
      </c>
      <c r="D81" s="2" t="s">
        <v>274</v>
      </c>
      <c r="E81" s="19">
        <v>50</v>
      </c>
      <c r="F81" s="19">
        <v>50</v>
      </c>
      <c r="G81" s="19">
        <v>50</v>
      </c>
      <c r="H81" s="4" t="s">
        <v>24</v>
      </c>
      <c r="I81" s="4">
        <v>200</v>
      </c>
      <c r="J81" s="4">
        <v>200</v>
      </c>
      <c r="K81" s="4"/>
    </row>
    <row r="82" spans="1:11" s="6" customFormat="1" ht="27" x14ac:dyDescent="0.25">
      <c r="A82" s="10" t="s">
        <v>63</v>
      </c>
      <c r="B82" s="12" t="s">
        <v>184</v>
      </c>
      <c r="C82" s="10" t="s">
        <v>293</v>
      </c>
      <c r="D82" s="10" t="s">
        <v>284</v>
      </c>
      <c r="E82" s="19">
        <f t="shared" ref="E82:G82" si="11">SUM(A82:D82)</f>
        <v>0</v>
      </c>
      <c r="F82" s="19">
        <f t="shared" si="11"/>
        <v>0</v>
      </c>
      <c r="G82" s="19">
        <f t="shared" si="11"/>
        <v>0</v>
      </c>
      <c r="H82" s="4" t="s">
        <v>24</v>
      </c>
      <c r="I82" s="4">
        <v>50</v>
      </c>
      <c r="J82" s="5">
        <v>50</v>
      </c>
      <c r="K82" s="4"/>
    </row>
    <row r="83" spans="1:11" s="40" customFormat="1" ht="40.5" x14ac:dyDescent="0.25">
      <c r="A83" s="11" t="s">
        <v>72</v>
      </c>
      <c r="B83" s="13" t="s">
        <v>256</v>
      </c>
      <c r="C83" s="11" t="s">
        <v>284</v>
      </c>
      <c r="D83" s="11" t="s">
        <v>284</v>
      </c>
      <c r="E83" s="19">
        <v>10</v>
      </c>
      <c r="F83" s="19">
        <v>10</v>
      </c>
      <c r="G83" s="19">
        <v>10</v>
      </c>
      <c r="H83" s="4" t="s">
        <v>43</v>
      </c>
      <c r="I83" s="4">
        <v>3</v>
      </c>
      <c r="J83" s="5">
        <v>3</v>
      </c>
      <c r="K83" s="4"/>
    </row>
    <row r="84" spans="1:11" s="6" customFormat="1" ht="40.5" x14ac:dyDescent="0.25">
      <c r="A84" s="10" t="s">
        <v>181</v>
      </c>
      <c r="B84" s="12" t="s">
        <v>257</v>
      </c>
      <c r="C84" s="10" t="s">
        <v>295</v>
      </c>
      <c r="D84" s="2" t="s">
        <v>274</v>
      </c>
      <c r="E84" s="19">
        <v>22.7</v>
      </c>
      <c r="F84" s="19">
        <v>22.7</v>
      </c>
      <c r="G84" s="19">
        <v>22.7</v>
      </c>
      <c r="H84" s="4" t="s">
        <v>43</v>
      </c>
      <c r="I84" s="4">
        <v>3</v>
      </c>
      <c r="J84" s="4">
        <v>3</v>
      </c>
      <c r="K84" s="4"/>
    </row>
    <row r="85" spans="1:11" s="6" customFormat="1" ht="54" x14ac:dyDescent="0.25">
      <c r="A85" s="10" t="s">
        <v>182</v>
      </c>
      <c r="B85" s="12" t="s">
        <v>258</v>
      </c>
      <c r="C85" s="10" t="s">
        <v>294</v>
      </c>
      <c r="D85" s="2" t="s">
        <v>274</v>
      </c>
      <c r="E85" s="19">
        <v>5</v>
      </c>
      <c r="F85" s="19">
        <v>5</v>
      </c>
      <c r="G85" s="19">
        <v>5</v>
      </c>
      <c r="H85" s="4" t="s">
        <v>24</v>
      </c>
      <c r="I85" s="4">
        <v>30</v>
      </c>
      <c r="J85" s="4">
        <v>30</v>
      </c>
      <c r="K85" s="4"/>
    </row>
    <row r="86" spans="1:11" s="41" customFormat="1" ht="40.5" x14ac:dyDescent="0.25">
      <c r="A86" s="11" t="s">
        <v>183</v>
      </c>
      <c r="B86" s="13" t="s">
        <v>199</v>
      </c>
      <c r="C86" s="11" t="s">
        <v>296</v>
      </c>
      <c r="D86" s="11" t="s">
        <v>351</v>
      </c>
      <c r="E86" s="19">
        <v>5</v>
      </c>
      <c r="F86" s="19">
        <v>5</v>
      </c>
      <c r="G86" s="19">
        <v>5</v>
      </c>
      <c r="H86" s="4" t="s">
        <v>24</v>
      </c>
      <c r="I86" s="4">
        <v>24</v>
      </c>
      <c r="J86" s="4">
        <v>24</v>
      </c>
      <c r="K86" s="4"/>
    </row>
    <row r="87" spans="1:11" ht="54" x14ac:dyDescent="0.25">
      <c r="A87" s="10" t="s">
        <v>200</v>
      </c>
      <c r="B87" s="12" t="s">
        <v>188</v>
      </c>
      <c r="C87" s="10" t="s">
        <v>294</v>
      </c>
      <c r="D87" s="2" t="s">
        <v>274</v>
      </c>
      <c r="E87" s="19">
        <v>100</v>
      </c>
      <c r="F87" s="19">
        <v>0</v>
      </c>
      <c r="G87" s="19">
        <v>0</v>
      </c>
      <c r="H87" s="4" t="s">
        <v>24</v>
      </c>
      <c r="I87" s="4">
        <v>20</v>
      </c>
      <c r="J87" s="4">
        <v>0</v>
      </c>
      <c r="K87" s="4" t="s">
        <v>407</v>
      </c>
    </row>
    <row r="88" spans="1:11" s="41" customFormat="1" ht="67.5" x14ac:dyDescent="0.25">
      <c r="A88" s="11" t="s">
        <v>86</v>
      </c>
      <c r="B88" s="13" t="s">
        <v>33</v>
      </c>
      <c r="C88" s="11" t="s">
        <v>274</v>
      </c>
      <c r="D88" s="11" t="s">
        <v>274</v>
      </c>
      <c r="E88" s="19">
        <v>0</v>
      </c>
      <c r="F88" s="19">
        <v>0</v>
      </c>
      <c r="G88" s="19">
        <v>0</v>
      </c>
      <c r="H88" s="4" t="s">
        <v>24</v>
      </c>
      <c r="I88" s="4">
        <v>50</v>
      </c>
      <c r="J88" s="4">
        <v>50</v>
      </c>
      <c r="K88" s="4"/>
    </row>
    <row r="89" spans="1:11" ht="67.5" x14ac:dyDescent="0.25">
      <c r="A89" s="10" t="s">
        <v>225</v>
      </c>
      <c r="B89" s="12" t="s">
        <v>185</v>
      </c>
      <c r="C89" s="10" t="s">
        <v>283</v>
      </c>
      <c r="D89" s="2" t="s">
        <v>283</v>
      </c>
      <c r="E89" s="19">
        <v>30</v>
      </c>
      <c r="F89" s="19">
        <v>30</v>
      </c>
      <c r="G89" s="19">
        <v>30</v>
      </c>
      <c r="H89" s="4" t="s">
        <v>24</v>
      </c>
      <c r="I89" s="4">
        <v>10</v>
      </c>
      <c r="J89" s="4">
        <v>10</v>
      </c>
      <c r="K89" s="4"/>
    </row>
    <row r="90" spans="1:11" ht="283.5" x14ac:dyDescent="0.25">
      <c r="A90" s="10" t="s">
        <v>226</v>
      </c>
      <c r="B90" s="12" t="s">
        <v>259</v>
      </c>
      <c r="C90" s="10" t="s">
        <v>274</v>
      </c>
      <c r="D90" s="2" t="s">
        <v>274</v>
      </c>
      <c r="E90" s="19">
        <v>0</v>
      </c>
      <c r="F90" s="19">
        <v>0</v>
      </c>
      <c r="G90" s="19">
        <v>0</v>
      </c>
      <c r="H90" s="4" t="s">
        <v>24</v>
      </c>
      <c r="I90" s="4">
        <v>1</v>
      </c>
      <c r="J90" s="4">
        <v>0</v>
      </c>
      <c r="K90" s="4" t="s">
        <v>408</v>
      </c>
    </row>
    <row r="91" spans="1:11" s="28" customFormat="1" ht="121.5" x14ac:dyDescent="0.25">
      <c r="A91" s="10" t="s">
        <v>227</v>
      </c>
      <c r="B91" s="12" t="s">
        <v>260</v>
      </c>
      <c r="C91" s="10" t="s">
        <v>274</v>
      </c>
      <c r="D91" s="2" t="s">
        <v>274</v>
      </c>
      <c r="E91" s="19">
        <v>495</v>
      </c>
      <c r="F91" s="19">
        <v>495</v>
      </c>
      <c r="G91" s="19">
        <v>495</v>
      </c>
      <c r="H91" s="4" t="s">
        <v>23</v>
      </c>
      <c r="I91" s="4">
        <v>1</v>
      </c>
      <c r="J91" s="4">
        <v>1</v>
      </c>
      <c r="K91" s="4"/>
    </row>
    <row r="92" spans="1:11" s="28" customFormat="1" ht="189" x14ac:dyDescent="0.25">
      <c r="A92" s="10" t="s">
        <v>228</v>
      </c>
      <c r="B92" s="12" t="s">
        <v>261</v>
      </c>
      <c r="C92" s="10" t="s">
        <v>274</v>
      </c>
      <c r="D92" s="2" t="s">
        <v>274</v>
      </c>
      <c r="E92" s="19">
        <v>2271.1</v>
      </c>
      <c r="F92" s="19">
        <v>2199</v>
      </c>
      <c r="G92" s="19">
        <v>2199</v>
      </c>
      <c r="H92" s="4" t="s">
        <v>23</v>
      </c>
      <c r="I92" s="4">
        <v>1</v>
      </c>
      <c r="J92" s="4">
        <v>1</v>
      </c>
      <c r="K92" s="4"/>
    </row>
    <row r="93" spans="1:11" s="28" customFormat="1" ht="162" x14ac:dyDescent="0.25">
      <c r="A93" s="2" t="s">
        <v>87</v>
      </c>
      <c r="B93" s="1" t="s">
        <v>201</v>
      </c>
      <c r="C93" s="2" t="s">
        <v>274</v>
      </c>
      <c r="D93" s="2" t="s">
        <v>274</v>
      </c>
      <c r="E93" s="19">
        <v>5345.3</v>
      </c>
      <c r="F93" s="19">
        <v>5344.9</v>
      </c>
      <c r="G93" s="19">
        <v>5344.9</v>
      </c>
      <c r="H93" s="4" t="s">
        <v>28</v>
      </c>
      <c r="I93" s="4">
        <v>241</v>
      </c>
      <c r="J93" s="4">
        <v>283</v>
      </c>
      <c r="K93" s="4" t="s">
        <v>337</v>
      </c>
    </row>
    <row r="94" spans="1:11" s="28" customFormat="1" ht="121.5" x14ac:dyDescent="0.25">
      <c r="A94" s="10" t="s">
        <v>88</v>
      </c>
      <c r="B94" s="12" t="s">
        <v>202</v>
      </c>
      <c r="C94" s="10" t="s">
        <v>274</v>
      </c>
      <c r="D94" s="2" t="s">
        <v>274</v>
      </c>
      <c r="E94" s="19">
        <v>1326.2</v>
      </c>
      <c r="F94" s="19">
        <v>1326.2</v>
      </c>
      <c r="G94" s="19">
        <v>1326.2</v>
      </c>
      <c r="H94" s="4" t="s">
        <v>28</v>
      </c>
      <c r="I94" s="4">
        <v>45</v>
      </c>
      <c r="J94" s="4">
        <v>52</v>
      </c>
      <c r="K94" s="4" t="s">
        <v>337</v>
      </c>
    </row>
    <row r="95" spans="1:11" s="28" customFormat="1" ht="108" x14ac:dyDescent="0.25">
      <c r="A95" s="10" t="s">
        <v>89</v>
      </c>
      <c r="B95" s="12" t="s">
        <v>203</v>
      </c>
      <c r="C95" s="10" t="s">
        <v>274</v>
      </c>
      <c r="D95" s="2" t="s">
        <v>340</v>
      </c>
      <c r="E95" s="19">
        <v>3462.7</v>
      </c>
      <c r="F95" s="19">
        <v>3462.6</v>
      </c>
      <c r="G95" s="19">
        <v>3462.6</v>
      </c>
      <c r="H95" s="4" t="s">
        <v>28</v>
      </c>
      <c r="I95" s="4">
        <v>2243</v>
      </c>
      <c r="J95" s="4">
        <v>2148</v>
      </c>
      <c r="K95" s="4" t="s">
        <v>337</v>
      </c>
    </row>
    <row r="96" spans="1:11" s="28" customFormat="1" ht="148.5" x14ac:dyDescent="0.25">
      <c r="A96" s="10" t="s">
        <v>156</v>
      </c>
      <c r="B96" s="12" t="s">
        <v>204</v>
      </c>
      <c r="C96" s="10" t="s">
        <v>274</v>
      </c>
      <c r="D96" s="2" t="s">
        <v>274</v>
      </c>
      <c r="E96" s="19">
        <v>29288.3</v>
      </c>
      <c r="F96" s="19">
        <v>29287</v>
      </c>
      <c r="G96" s="19">
        <v>29287</v>
      </c>
      <c r="H96" s="4" t="s">
        <v>28</v>
      </c>
      <c r="I96" s="4">
        <v>2243</v>
      </c>
      <c r="J96" s="4">
        <v>2148</v>
      </c>
      <c r="K96" s="4" t="s">
        <v>337</v>
      </c>
    </row>
    <row r="97" spans="1:11" s="28" customFormat="1" ht="202.5" x14ac:dyDescent="0.25">
      <c r="A97" s="10" t="s">
        <v>205</v>
      </c>
      <c r="B97" s="12" t="s">
        <v>262</v>
      </c>
      <c r="C97" s="10" t="s">
        <v>274</v>
      </c>
      <c r="D97" s="2" t="s">
        <v>274</v>
      </c>
      <c r="E97" s="19">
        <v>259</v>
      </c>
      <c r="F97" s="19">
        <v>217.2</v>
      </c>
      <c r="G97" s="19">
        <v>217.2</v>
      </c>
      <c r="H97" s="4" t="s">
        <v>28</v>
      </c>
      <c r="I97" s="4">
        <v>45</v>
      </c>
      <c r="J97" s="4">
        <v>25</v>
      </c>
      <c r="K97" s="4" t="s">
        <v>337</v>
      </c>
    </row>
    <row r="98" spans="1:11" s="28" customFormat="1" ht="67.5" x14ac:dyDescent="0.25">
      <c r="A98" s="10" t="s">
        <v>229</v>
      </c>
      <c r="B98" s="12" t="s">
        <v>206</v>
      </c>
      <c r="C98" s="10" t="s">
        <v>297</v>
      </c>
      <c r="D98" s="2" t="s">
        <v>297</v>
      </c>
      <c r="E98" s="19">
        <f>SUM(E99+E100)</f>
        <v>4200</v>
      </c>
      <c r="F98" s="19">
        <f t="shared" ref="F98:G98" si="12">SUM(F99+F100)</f>
        <v>4200</v>
      </c>
      <c r="G98" s="19">
        <f t="shared" si="12"/>
        <v>4200</v>
      </c>
      <c r="H98" s="4" t="s">
        <v>23</v>
      </c>
      <c r="I98" s="4">
        <v>1</v>
      </c>
      <c r="J98" s="4">
        <v>1</v>
      </c>
      <c r="K98" s="4"/>
    </row>
    <row r="99" spans="1:11" ht="121.5" x14ac:dyDescent="0.25">
      <c r="A99" s="2" t="s">
        <v>230</v>
      </c>
      <c r="B99" s="1" t="s">
        <v>263</v>
      </c>
      <c r="C99" s="2" t="s">
        <v>297</v>
      </c>
      <c r="D99" s="2" t="s">
        <v>297</v>
      </c>
      <c r="E99" s="19">
        <v>2200</v>
      </c>
      <c r="F99" s="19">
        <v>2200</v>
      </c>
      <c r="G99" s="19">
        <v>2200</v>
      </c>
      <c r="H99" s="4" t="s">
        <v>23</v>
      </c>
      <c r="I99" s="4">
        <v>1</v>
      </c>
      <c r="J99" s="8">
        <v>1</v>
      </c>
      <c r="K99" s="4"/>
    </row>
    <row r="100" spans="1:11" ht="94.5" x14ac:dyDescent="0.25">
      <c r="A100" s="10" t="s">
        <v>231</v>
      </c>
      <c r="B100" s="12" t="s">
        <v>264</v>
      </c>
      <c r="C100" s="10" t="s">
        <v>297</v>
      </c>
      <c r="D100" s="2" t="s">
        <v>367</v>
      </c>
      <c r="E100" s="19">
        <v>2000</v>
      </c>
      <c r="F100" s="19">
        <v>2000</v>
      </c>
      <c r="G100" s="19">
        <v>2000</v>
      </c>
      <c r="H100" s="4" t="s">
        <v>23</v>
      </c>
      <c r="I100" s="4">
        <v>1</v>
      </c>
      <c r="J100" s="8">
        <v>1</v>
      </c>
      <c r="K100" s="4"/>
    </row>
    <row r="101" spans="1:11" ht="40.5" x14ac:dyDescent="0.25">
      <c r="A101" s="2" t="s">
        <v>113</v>
      </c>
      <c r="B101" s="1" t="s">
        <v>114</v>
      </c>
      <c r="C101" s="2" t="s">
        <v>274</v>
      </c>
      <c r="D101" s="2" t="s">
        <v>274</v>
      </c>
      <c r="E101" s="19">
        <f>SUM(E102+E134)</f>
        <v>1259.2</v>
      </c>
      <c r="F101" s="19">
        <f t="shared" ref="F101:G101" si="13">SUM(F102+F134)</f>
        <v>1258</v>
      </c>
      <c r="G101" s="19">
        <f t="shared" si="13"/>
        <v>1258</v>
      </c>
      <c r="H101" s="4" t="s">
        <v>20</v>
      </c>
      <c r="I101" s="4" t="s">
        <v>20</v>
      </c>
      <c r="J101" s="35"/>
      <c r="K101" s="4"/>
    </row>
    <row r="102" spans="1:11" ht="94.5" x14ac:dyDescent="0.25">
      <c r="A102" s="2" t="s">
        <v>90</v>
      </c>
      <c r="B102" s="1" t="s">
        <v>115</v>
      </c>
      <c r="C102" s="2" t="s">
        <v>274</v>
      </c>
      <c r="D102" s="2" t="s">
        <v>274</v>
      </c>
      <c r="E102" s="19">
        <f>SUM(E103+E117+E118+E133)</f>
        <v>862.7</v>
      </c>
      <c r="F102" s="19">
        <f t="shared" ref="F102:G102" si="14">SUM(F103+F117+F118+F133)</f>
        <v>861.5</v>
      </c>
      <c r="G102" s="19">
        <f t="shared" si="14"/>
        <v>861.5</v>
      </c>
      <c r="H102" s="4" t="s">
        <v>24</v>
      </c>
      <c r="I102" s="9">
        <f>SUM(I103+I117+I118+I133)</f>
        <v>1052</v>
      </c>
      <c r="J102" s="9">
        <f>SUM(J103+J117+J118+J133)</f>
        <v>1048</v>
      </c>
      <c r="K102" s="4" t="s">
        <v>337</v>
      </c>
    </row>
    <row r="103" spans="1:11" ht="67.5" x14ac:dyDescent="0.25">
      <c r="A103" s="2" t="s">
        <v>91</v>
      </c>
      <c r="B103" s="1" t="s">
        <v>9</v>
      </c>
      <c r="C103" s="2" t="s">
        <v>274</v>
      </c>
      <c r="D103" s="2" t="s">
        <v>274</v>
      </c>
      <c r="E103" s="19">
        <f>SUM(E104+E105+E106+E107+E108+E109+E110+E111+E112+E113+E114+E115+E116)</f>
        <v>326.39999999999998</v>
      </c>
      <c r="F103" s="19">
        <f t="shared" ref="F103:G103" si="15">SUM(F104+F105+F106+F107+F108+F109+F110+F111+F112+F113+F114+F115+F116)</f>
        <v>326.39999999999998</v>
      </c>
      <c r="G103" s="19">
        <f t="shared" si="15"/>
        <v>326.39999999999998</v>
      </c>
      <c r="H103" s="4" t="s">
        <v>25</v>
      </c>
      <c r="I103" s="9">
        <f>SUM(I104+I105+I106+I107+I108+I109+I110+I111+I112+I113+I114+I115+I116)</f>
        <v>957</v>
      </c>
      <c r="J103" s="9">
        <f>SUM(J104+J105+J106+J107+J108+J109+J110+J111+J112+J113+J114+J115+J116)</f>
        <v>958</v>
      </c>
      <c r="K103" s="4" t="s">
        <v>337</v>
      </c>
    </row>
    <row r="104" spans="1:11" ht="67.5" x14ac:dyDescent="0.25">
      <c r="A104" s="10" t="s">
        <v>116</v>
      </c>
      <c r="B104" s="12" t="s">
        <v>187</v>
      </c>
      <c r="C104" s="10" t="s">
        <v>335</v>
      </c>
      <c r="D104" s="10" t="s">
        <v>353</v>
      </c>
      <c r="E104" s="19">
        <v>10</v>
      </c>
      <c r="F104" s="19">
        <v>10</v>
      </c>
      <c r="G104" s="19">
        <v>10</v>
      </c>
      <c r="H104" s="4" t="s">
        <v>57</v>
      </c>
      <c r="I104" s="4">
        <v>11</v>
      </c>
      <c r="J104" s="4">
        <v>11</v>
      </c>
      <c r="K104" s="4"/>
    </row>
    <row r="105" spans="1:11" ht="40.5" x14ac:dyDescent="0.25">
      <c r="A105" s="10" t="s">
        <v>117</v>
      </c>
      <c r="B105" s="12" t="s">
        <v>42</v>
      </c>
      <c r="C105" s="10" t="s">
        <v>274</v>
      </c>
      <c r="D105" s="2" t="s">
        <v>274</v>
      </c>
      <c r="E105" s="19">
        <v>71.5</v>
      </c>
      <c r="F105" s="19">
        <v>71.5</v>
      </c>
      <c r="G105" s="19">
        <v>71.5</v>
      </c>
      <c r="H105" s="4" t="s">
        <v>24</v>
      </c>
      <c r="I105" s="4">
        <v>200</v>
      </c>
      <c r="J105" s="4">
        <v>200</v>
      </c>
      <c r="K105" s="4"/>
    </row>
    <row r="106" spans="1:11" ht="40.5" x14ac:dyDescent="0.25">
      <c r="A106" s="10" t="s">
        <v>118</v>
      </c>
      <c r="B106" s="12" t="s">
        <v>44</v>
      </c>
      <c r="C106" s="10" t="s">
        <v>298</v>
      </c>
      <c r="D106" s="2" t="s">
        <v>335</v>
      </c>
      <c r="E106" s="19">
        <v>50</v>
      </c>
      <c r="F106" s="19">
        <v>50</v>
      </c>
      <c r="G106" s="19">
        <v>50</v>
      </c>
      <c r="H106" s="4" t="s">
        <v>24</v>
      </c>
      <c r="I106" s="4">
        <v>60</v>
      </c>
      <c r="J106" s="4">
        <v>61</v>
      </c>
      <c r="K106" s="4" t="s">
        <v>337</v>
      </c>
    </row>
    <row r="107" spans="1:11" ht="40.5" x14ac:dyDescent="0.25">
      <c r="A107" s="10" t="s">
        <v>119</v>
      </c>
      <c r="B107" s="12" t="s">
        <v>45</v>
      </c>
      <c r="C107" s="10" t="s">
        <v>286</v>
      </c>
      <c r="D107" s="10" t="s">
        <v>346</v>
      </c>
      <c r="E107" s="19">
        <v>17</v>
      </c>
      <c r="F107" s="19">
        <v>17</v>
      </c>
      <c r="G107" s="19">
        <v>17</v>
      </c>
      <c r="H107" s="4" t="s">
        <v>46</v>
      </c>
      <c r="I107" s="4">
        <v>5</v>
      </c>
      <c r="J107" s="4">
        <v>5</v>
      </c>
      <c r="K107" s="4"/>
    </row>
    <row r="108" spans="1:11" ht="54" x14ac:dyDescent="0.25">
      <c r="A108" s="10" t="s">
        <v>120</v>
      </c>
      <c r="B108" s="12" t="s">
        <v>59</v>
      </c>
      <c r="C108" s="10" t="s">
        <v>286</v>
      </c>
      <c r="D108" s="10" t="s">
        <v>290</v>
      </c>
      <c r="E108" s="19">
        <v>10</v>
      </c>
      <c r="F108" s="19">
        <v>10</v>
      </c>
      <c r="G108" s="19">
        <v>10</v>
      </c>
      <c r="H108" s="4" t="s">
        <v>46</v>
      </c>
      <c r="I108" s="4">
        <v>3</v>
      </c>
      <c r="J108" s="4">
        <v>3</v>
      </c>
      <c r="K108" s="4"/>
    </row>
    <row r="109" spans="1:11" s="28" customFormat="1" ht="54" x14ac:dyDescent="0.25">
      <c r="A109" s="10" t="s">
        <v>121</v>
      </c>
      <c r="B109" s="12" t="s">
        <v>47</v>
      </c>
      <c r="C109" s="10" t="s">
        <v>284</v>
      </c>
      <c r="D109" s="10" t="s">
        <v>284</v>
      </c>
      <c r="E109" s="19">
        <v>5</v>
      </c>
      <c r="F109" s="19">
        <v>5</v>
      </c>
      <c r="G109" s="19">
        <v>5</v>
      </c>
      <c r="H109" s="4" t="s">
        <v>46</v>
      </c>
      <c r="I109" s="4">
        <v>3</v>
      </c>
      <c r="J109" s="4">
        <v>3</v>
      </c>
      <c r="K109" s="4"/>
    </row>
    <row r="110" spans="1:11" s="28" customFormat="1" ht="27" x14ac:dyDescent="0.25">
      <c r="A110" s="10" t="s">
        <v>122</v>
      </c>
      <c r="B110" s="12" t="s">
        <v>54</v>
      </c>
      <c r="C110" s="10" t="s">
        <v>293</v>
      </c>
      <c r="D110" s="10" t="s">
        <v>284</v>
      </c>
      <c r="E110" s="19">
        <v>10</v>
      </c>
      <c r="F110" s="19">
        <v>10</v>
      </c>
      <c r="G110" s="19">
        <v>10</v>
      </c>
      <c r="H110" s="4" t="s">
        <v>24</v>
      </c>
      <c r="I110" s="4">
        <v>11</v>
      </c>
      <c r="J110" s="4">
        <v>11</v>
      </c>
      <c r="K110" s="4"/>
    </row>
    <row r="111" spans="1:11" ht="27" x14ac:dyDescent="0.25">
      <c r="A111" s="10" t="s">
        <v>186</v>
      </c>
      <c r="B111" s="14" t="s">
        <v>361</v>
      </c>
      <c r="C111" s="10" t="s">
        <v>289</v>
      </c>
      <c r="D111" s="2" t="s">
        <v>340</v>
      </c>
      <c r="E111" s="19">
        <v>20</v>
      </c>
      <c r="F111" s="19">
        <v>20</v>
      </c>
      <c r="G111" s="19">
        <v>20</v>
      </c>
      <c r="H111" s="4" t="s">
        <v>24</v>
      </c>
      <c r="I111" s="4">
        <v>150</v>
      </c>
      <c r="J111" s="4">
        <v>150</v>
      </c>
      <c r="K111" s="4"/>
    </row>
    <row r="112" spans="1:11" ht="81" x14ac:dyDescent="0.25">
      <c r="A112" s="10" t="s">
        <v>210</v>
      </c>
      <c r="B112" s="15" t="s">
        <v>265</v>
      </c>
      <c r="C112" s="10" t="s">
        <v>274</v>
      </c>
      <c r="D112" s="2" t="s">
        <v>274</v>
      </c>
      <c r="E112" s="19">
        <v>0</v>
      </c>
      <c r="F112" s="19">
        <v>0</v>
      </c>
      <c r="G112" s="19">
        <v>0</v>
      </c>
      <c r="H112" s="4" t="s">
        <v>24</v>
      </c>
      <c r="I112" s="4">
        <v>100</v>
      </c>
      <c r="J112" s="4">
        <v>100</v>
      </c>
      <c r="K112" s="4"/>
    </row>
    <row r="113" spans="1:11" ht="54" x14ac:dyDescent="0.25">
      <c r="A113" s="10" t="s">
        <v>232</v>
      </c>
      <c r="B113" s="15" t="s">
        <v>266</v>
      </c>
      <c r="C113" s="10" t="s">
        <v>299</v>
      </c>
      <c r="D113" s="10" t="s">
        <v>308</v>
      </c>
      <c r="E113" s="19">
        <v>10</v>
      </c>
      <c r="F113" s="19">
        <v>10</v>
      </c>
      <c r="G113" s="19">
        <v>10</v>
      </c>
      <c r="H113" s="4" t="s">
        <v>24</v>
      </c>
      <c r="I113" s="4">
        <v>99</v>
      </c>
      <c r="J113" s="4">
        <v>99</v>
      </c>
      <c r="K113" s="4"/>
    </row>
    <row r="114" spans="1:11" ht="40.5" x14ac:dyDescent="0.25">
      <c r="A114" s="10" t="s">
        <v>381</v>
      </c>
      <c r="B114" s="15" t="s">
        <v>211</v>
      </c>
      <c r="C114" s="10" t="s">
        <v>289</v>
      </c>
      <c r="D114" s="2" t="s">
        <v>340</v>
      </c>
      <c r="E114" s="19">
        <v>20</v>
      </c>
      <c r="F114" s="19">
        <v>20</v>
      </c>
      <c r="G114" s="19">
        <v>20</v>
      </c>
      <c r="H114" s="4" t="s">
        <v>24</v>
      </c>
      <c r="I114" s="4">
        <v>60</v>
      </c>
      <c r="J114" s="4">
        <v>60</v>
      </c>
      <c r="K114" s="4"/>
    </row>
    <row r="115" spans="1:11" ht="54" x14ac:dyDescent="0.25">
      <c r="A115" s="10" t="s">
        <v>382</v>
      </c>
      <c r="B115" s="15" t="s">
        <v>383</v>
      </c>
      <c r="C115" s="10" t="s">
        <v>288</v>
      </c>
      <c r="D115" s="2" t="s">
        <v>358</v>
      </c>
      <c r="E115" s="19">
        <v>2.9</v>
      </c>
      <c r="F115" s="19">
        <v>2.9</v>
      </c>
      <c r="G115" s="19">
        <v>2.9</v>
      </c>
      <c r="H115" s="4" t="s">
        <v>24</v>
      </c>
      <c r="I115" s="4">
        <v>55</v>
      </c>
      <c r="J115" s="4">
        <v>55</v>
      </c>
      <c r="K115" s="4"/>
    </row>
    <row r="116" spans="1:11" ht="115.5" customHeight="1" x14ac:dyDescent="0.25">
      <c r="A116" s="10" t="s">
        <v>384</v>
      </c>
      <c r="B116" s="15" t="s">
        <v>385</v>
      </c>
      <c r="C116" s="10" t="s">
        <v>366</v>
      </c>
      <c r="D116" s="2" t="s">
        <v>366</v>
      </c>
      <c r="E116" s="19">
        <v>100</v>
      </c>
      <c r="F116" s="19">
        <v>100</v>
      </c>
      <c r="G116" s="19">
        <v>100</v>
      </c>
      <c r="H116" s="4" t="s">
        <v>24</v>
      </c>
      <c r="I116" s="4">
        <v>200</v>
      </c>
      <c r="J116" s="4">
        <v>200</v>
      </c>
      <c r="K116" s="4"/>
    </row>
    <row r="117" spans="1:11" ht="81" x14ac:dyDescent="0.25">
      <c r="A117" s="2" t="s">
        <v>123</v>
      </c>
      <c r="B117" s="1" t="s">
        <v>48</v>
      </c>
      <c r="C117" s="2" t="s">
        <v>300</v>
      </c>
      <c r="D117" s="2" t="s">
        <v>300</v>
      </c>
      <c r="E117" s="19">
        <v>16</v>
      </c>
      <c r="F117" s="19">
        <v>16</v>
      </c>
      <c r="G117" s="19">
        <v>16</v>
      </c>
      <c r="H117" s="4" t="s">
        <v>26</v>
      </c>
      <c r="I117" s="4">
        <v>4</v>
      </c>
      <c r="J117" s="4">
        <v>4</v>
      </c>
      <c r="K117" s="4"/>
    </row>
    <row r="118" spans="1:11" ht="67.5" x14ac:dyDescent="0.25">
      <c r="A118" s="2" t="s">
        <v>124</v>
      </c>
      <c r="B118" s="1" t="s">
        <v>10</v>
      </c>
      <c r="C118" s="2" t="s">
        <v>301</v>
      </c>
      <c r="D118" s="2" t="s">
        <v>367</v>
      </c>
      <c r="E118" s="19">
        <f>SUM(E119+E120+E121+E122+E123+E124+E125+E126+E127+E128+E129+E130+E131+E132)</f>
        <v>204.6</v>
      </c>
      <c r="F118" s="19">
        <f t="shared" ref="F118:G118" si="16">SUM(F119+F120+F121+F122+F123+F124+F125+F126+F127+F128+F129+F130+F131+F132)</f>
        <v>203.4</v>
      </c>
      <c r="G118" s="19">
        <f t="shared" si="16"/>
        <v>203.4</v>
      </c>
      <c r="H118" s="4" t="s">
        <v>24</v>
      </c>
      <c r="I118" s="9">
        <f>SUM(I119+I120+I121+I122+I123+I124+I125+I126+I127+I128+I129+I130+I131+I132)</f>
        <v>60</v>
      </c>
      <c r="J118" s="9">
        <f>SUM(J119+J120+J121+J122+J123+J124+J125+J126+J127+J128+J129+J130+J131+J132)</f>
        <v>55</v>
      </c>
      <c r="K118" s="4"/>
    </row>
    <row r="119" spans="1:11" s="6" customFormat="1" ht="54" x14ac:dyDescent="0.25">
      <c r="A119" s="2" t="s">
        <v>157</v>
      </c>
      <c r="B119" s="1" t="s">
        <v>207</v>
      </c>
      <c r="C119" s="2" t="s">
        <v>296</v>
      </c>
      <c r="D119" s="2" t="s">
        <v>351</v>
      </c>
      <c r="E119" s="19">
        <v>4.4000000000000004</v>
      </c>
      <c r="F119" s="19">
        <v>4.4000000000000004</v>
      </c>
      <c r="G119" s="19">
        <v>4.4000000000000004</v>
      </c>
      <c r="H119" s="4" t="s">
        <v>24</v>
      </c>
      <c r="I119" s="4">
        <v>1</v>
      </c>
      <c r="J119" s="4">
        <v>1</v>
      </c>
      <c r="K119" s="4"/>
    </row>
    <row r="120" spans="1:11" ht="54" x14ac:dyDescent="0.25">
      <c r="A120" s="2" t="s">
        <v>158</v>
      </c>
      <c r="B120" s="1" t="s">
        <v>386</v>
      </c>
      <c r="C120" s="2" t="s">
        <v>302</v>
      </c>
      <c r="D120" s="2" t="s">
        <v>275</v>
      </c>
      <c r="E120" s="19">
        <v>9.1999999999999993</v>
      </c>
      <c r="F120" s="19">
        <v>9.1999999999999993</v>
      </c>
      <c r="G120" s="19">
        <v>9.1999999999999993</v>
      </c>
      <c r="H120" s="4" t="s">
        <v>24</v>
      </c>
      <c r="I120" s="4">
        <v>12</v>
      </c>
      <c r="J120" s="4">
        <v>12</v>
      </c>
      <c r="K120" s="4"/>
    </row>
    <row r="121" spans="1:11" ht="54" x14ac:dyDescent="0.25">
      <c r="A121" s="10" t="s">
        <v>159</v>
      </c>
      <c r="B121" s="12" t="s">
        <v>49</v>
      </c>
      <c r="C121" s="10" t="s">
        <v>303</v>
      </c>
      <c r="D121" s="2" t="s">
        <v>368</v>
      </c>
      <c r="E121" s="19">
        <v>2.4</v>
      </c>
      <c r="F121" s="19">
        <v>2.4</v>
      </c>
      <c r="G121" s="19">
        <v>2.4</v>
      </c>
      <c r="H121" s="4" t="s">
        <v>24</v>
      </c>
      <c r="I121" s="4">
        <v>1</v>
      </c>
      <c r="J121" s="4">
        <v>1</v>
      </c>
      <c r="K121" s="4"/>
    </row>
    <row r="122" spans="1:11" ht="94.5" x14ac:dyDescent="0.25">
      <c r="A122" s="2" t="s">
        <v>160</v>
      </c>
      <c r="B122" s="1" t="s">
        <v>108</v>
      </c>
      <c r="C122" s="2" t="s">
        <v>291</v>
      </c>
      <c r="D122" s="2" t="s">
        <v>353</v>
      </c>
      <c r="E122" s="19">
        <v>7.5</v>
      </c>
      <c r="F122" s="19">
        <v>7.5</v>
      </c>
      <c r="G122" s="19">
        <v>7.5</v>
      </c>
      <c r="H122" s="4" t="s">
        <v>24</v>
      </c>
      <c r="I122" s="4">
        <v>4</v>
      </c>
      <c r="J122" s="9">
        <v>4</v>
      </c>
      <c r="K122" s="4"/>
    </row>
    <row r="123" spans="1:11" ht="54" x14ac:dyDescent="0.25">
      <c r="A123" s="10" t="s">
        <v>161</v>
      </c>
      <c r="B123" s="12" t="s">
        <v>387</v>
      </c>
      <c r="C123" s="10" t="s">
        <v>288</v>
      </c>
      <c r="D123" s="2" t="s">
        <v>358</v>
      </c>
      <c r="E123" s="19">
        <v>12.9</v>
      </c>
      <c r="F123" s="19">
        <v>12.9</v>
      </c>
      <c r="G123" s="19">
        <v>12.9</v>
      </c>
      <c r="H123" s="4" t="s">
        <v>24</v>
      </c>
      <c r="I123" s="4">
        <v>8</v>
      </c>
      <c r="J123" s="4">
        <v>8</v>
      </c>
      <c r="K123" s="4"/>
    </row>
    <row r="124" spans="1:11" ht="81" x14ac:dyDescent="0.25">
      <c r="A124" s="2" t="s">
        <v>162</v>
      </c>
      <c r="B124" s="1" t="s">
        <v>267</v>
      </c>
      <c r="C124" s="2" t="s">
        <v>286</v>
      </c>
      <c r="D124" s="2" t="s">
        <v>346</v>
      </c>
      <c r="E124" s="19">
        <v>5.0999999999999996</v>
      </c>
      <c r="F124" s="19">
        <v>5.0999999999999996</v>
      </c>
      <c r="G124" s="19">
        <v>5.0999999999999996</v>
      </c>
      <c r="H124" s="4" t="s">
        <v>24</v>
      </c>
      <c r="I124" s="4">
        <v>5</v>
      </c>
      <c r="J124" s="4">
        <v>2</v>
      </c>
      <c r="K124" s="4" t="s">
        <v>339</v>
      </c>
    </row>
    <row r="125" spans="1:11" ht="67.5" x14ac:dyDescent="0.25">
      <c r="A125" s="11" t="s">
        <v>163</v>
      </c>
      <c r="B125" s="12" t="s">
        <v>388</v>
      </c>
      <c r="C125" s="10" t="s">
        <v>303</v>
      </c>
      <c r="D125" s="2" t="s">
        <v>368</v>
      </c>
      <c r="E125" s="19">
        <v>2.9</v>
      </c>
      <c r="F125" s="19">
        <v>1.8</v>
      </c>
      <c r="G125" s="19">
        <v>1.8</v>
      </c>
      <c r="H125" s="4" t="s">
        <v>24</v>
      </c>
      <c r="I125" s="4">
        <v>1</v>
      </c>
      <c r="J125" s="4">
        <v>1</v>
      </c>
      <c r="K125" s="4"/>
    </row>
    <row r="126" spans="1:11" ht="67.5" x14ac:dyDescent="0.25">
      <c r="A126" s="2" t="s">
        <v>164</v>
      </c>
      <c r="B126" s="1" t="s">
        <v>209</v>
      </c>
      <c r="C126" s="2" t="s">
        <v>286</v>
      </c>
      <c r="D126" s="2" t="s">
        <v>346</v>
      </c>
      <c r="E126" s="19">
        <v>3.5</v>
      </c>
      <c r="F126" s="19">
        <v>3.5</v>
      </c>
      <c r="G126" s="19">
        <v>3.5</v>
      </c>
      <c r="H126" s="4" t="s">
        <v>24</v>
      </c>
      <c r="I126" s="4">
        <v>4</v>
      </c>
      <c r="J126" s="4">
        <v>2</v>
      </c>
      <c r="K126" s="4" t="s">
        <v>338</v>
      </c>
    </row>
    <row r="127" spans="1:11" ht="67.5" x14ac:dyDescent="0.25">
      <c r="A127" s="10" t="s">
        <v>212</v>
      </c>
      <c r="B127" s="12" t="s">
        <v>389</v>
      </c>
      <c r="C127" s="10" t="s">
        <v>289</v>
      </c>
      <c r="D127" s="2" t="s">
        <v>366</v>
      </c>
      <c r="E127" s="19">
        <v>6.1</v>
      </c>
      <c r="F127" s="19">
        <v>6</v>
      </c>
      <c r="G127" s="19">
        <v>6</v>
      </c>
      <c r="H127" s="4" t="s">
        <v>24</v>
      </c>
      <c r="I127" s="4">
        <v>3</v>
      </c>
      <c r="J127" s="4">
        <v>3</v>
      </c>
      <c r="K127" s="4"/>
    </row>
    <row r="128" spans="1:11" ht="81" x14ac:dyDescent="0.25">
      <c r="A128" s="2" t="s">
        <v>233</v>
      </c>
      <c r="B128" s="1" t="s">
        <v>268</v>
      </c>
      <c r="C128" s="2" t="s">
        <v>286</v>
      </c>
      <c r="D128" s="2" t="s">
        <v>346</v>
      </c>
      <c r="E128" s="19">
        <v>8.4</v>
      </c>
      <c r="F128" s="19">
        <v>8.4</v>
      </c>
      <c r="G128" s="19">
        <v>8.4</v>
      </c>
      <c r="H128" s="4" t="s">
        <v>24</v>
      </c>
      <c r="I128" s="4">
        <v>3</v>
      </c>
      <c r="J128" s="9">
        <v>3</v>
      </c>
      <c r="K128" s="4"/>
    </row>
    <row r="129" spans="1:11" ht="54" x14ac:dyDescent="0.25">
      <c r="A129" s="2" t="s">
        <v>234</v>
      </c>
      <c r="B129" s="1" t="s">
        <v>269</v>
      </c>
      <c r="C129" s="2" t="s">
        <v>286</v>
      </c>
      <c r="D129" s="2" t="s">
        <v>346</v>
      </c>
      <c r="E129" s="19">
        <v>66.3</v>
      </c>
      <c r="F129" s="19">
        <v>66.3</v>
      </c>
      <c r="G129" s="19">
        <v>66.3</v>
      </c>
      <c r="H129" s="4" t="s">
        <v>24</v>
      </c>
      <c r="I129" s="4">
        <v>2</v>
      </c>
      <c r="J129" s="4">
        <v>2</v>
      </c>
      <c r="K129" s="4"/>
    </row>
    <row r="130" spans="1:11" ht="67.5" x14ac:dyDescent="0.25">
      <c r="A130" s="2" t="s">
        <v>331</v>
      </c>
      <c r="B130" s="1" t="s">
        <v>333</v>
      </c>
      <c r="C130" s="2" t="s">
        <v>286</v>
      </c>
      <c r="D130" s="2" t="s">
        <v>346</v>
      </c>
      <c r="E130" s="19">
        <v>4</v>
      </c>
      <c r="F130" s="19">
        <v>4</v>
      </c>
      <c r="G130" s="19">
        <v>4</v>
      </c>
      <c r="H130" s="4" t="s">
        <v>24</v>
      </c>
      <c r="I130" s="4">
        <v>2</v>
      </c>
      <c r="J130" s="4">
        <v>2</v>
      </c>
      <c r="K130" s="4"/>
    </row>
    <row r="131" spans="1:11" ht="94.5" x14ac:dyDescent="0.25">
      <c r="A131" s="2" t="s">
        <v>332</v>
      </c>
      <c r="B131" s="1" t="s">
        <v>334</v>
      </c>
      <c r="C131" s="2" t="s">
        <v>304</v>
      </c>
      <c r="D131" s="2" t="s">
        <v>351</v>
      </c>
      <c r="E131" s="19">
        <v>51.3</v>
      </c>
      <c r="F131" s="19">
        <v>51.3</v>
      </c>
      <c r="G131" s="19">
        <v>51.3</v>
      </c>
      <c r="H131" s="4" t="s">
        <v>24</v>
      </c>
      <c r="I131" s="4">
        <v>2</v>
      </c>
      <c r="J131" s="4">
        <v>2</v>
      </c>
      <c r="K131" s="4"/>
    </row>
    <row r="132" spans="1:11" ht="67.5" x14ac:dyDescent="0.25">
      <c r="A132" s="2" t="s">
        <v>390</v>
      </c>
      <c r="B132" s="1" t="s">
        <v>391</v>
      </c>
      <c r="C132" s="2" t="s">
        <v>366</v>
      </c>
      <c r="D132" s="2" t="s">
        <v>366</v>
      </c>
      <c r="E132" s="19">
        <v>20.6</v>
      </c>
      <c r="F132" s="19">
        <v>20.6</v>
      </c>
      <c r="G132" s="19">
        <v>20.6</v>
      </c>
      <c r="H132" s="4" t="s">
        <v>24</v>
      </c>
      <c r="I132" s="4">
        <v>12</v>
      </c>
      <c r="J132" s="4">
        <v>12</v>
      </c>
      <c r="K132" s="4"/>
    </row>
    <row r="133" spans="1:11" ht="40.5" x14ac:dyDescent="0.25">
      <c r="A133" s="2" t="s">
        <v>125</v>
      </c>
      <c r="B133" s="1" t="s">
        <v>56</v>
      </c>
      <c r="C133" s="2" t="s">
        <v>302</v>
      </c>
      <c r="D133" s="2" t="s">
        <v>302</v>
      </c>
      <c r="E133" s="19">
        <v>315.7</v>
      </c>
      <c r="F133" s="19">
        <v>315.7</v>
      </c>
      <c r="G133" s="19">
        <v>315.7</v>
      </c>
      <c r="H133" s="4" t="s">
        <v>24</v>
      </c>
      <c r="I133" s="4">
        <v>31</v>
      </c>
      <c r="J133" s="4">
        <v>31</v>
      </c>
      <c r="K133" s="4"/>
    </row>
    <row r="134" spans="1:11" ht="54" x14ac:dyDescent="0.25">
      <c r="A134" s="10" t="s">
        <v>92</v>
      </c>
      <c r="B134" s="12" t="s">
        <v>14</v>
      </c>
      <c r="C134" s="10" t="s">
        <v>274</v>
      </c>
      <c r="D134" s="2" t="s">
        <v>274</v>
      </c>
      <c r="E134" s="19">
        <f>SUM(E135+E145)</f>
        <v>396.5</v>
      </c>
      <c r="F134" s="19">
        <f t="shared" ref="F134:G134" si="17">SUM(F135+F145)</f>
        <v>396.5</v>
      </c>
      <c r="G134" s="19">
        <f t="shared" si="17"/>
        <v>396.5</v>
      </c>
      <c r="H134" s="4" t="s">
        <v>29</v>
      </c>
      <c r="I134" s="9">
        <v>15</v>
      </c>
      <c r="J134" s="9">
        <v>15</v>
      </c>
      <c r="K134" s="4"/>
    </row>
    <row r="135" spans="1:11" ht="121.5" x14ac:dyDescent="0.25">
      <c r="A135" s="10" t="s">
        <v>94</v>
      </c>
      <c r="B135" s="12" t="s">
        <v>15</v>
      </c>
      <c r="C135" s="10" t="s">
        <v>274</v>
      </c>
      <c r="D135" s="2" t="s">
        <v>274</v>
      </c>
      <c r="E135" s="19">
        <f>SUM(E136+E137+E138+E139+E140+E141+E142+E143+E144)</f>
        <v>336.5</v>
      </c>
      <c r="F135" s="19">
        <f t="shared" ref="F135:G135" si="18">SUM(F136+F137+F138+F139+F140+F141+F142+F143+F144)</f>
        <v>336.5</v>
      </c>
      <c r="G135" s="19">
        <f t="shared" si="18"/>
        <v>336.5</v>
      </c>
      <c r="H135" s="4" t="s">
        <v>29</v>
      </c>
      <c r="I135" s="9">
        <v>9</v>
      </c>
      <c r="J135" s="9">
        <v>9</v>
      </c>
      <c r="K135" s="4"/>
    </row>
    <row r="136" spans="1:11" ht="94.5" x14ac:dyDescent="0.25">
      <c r="A136" s="2" t="s">
        <v>126</v>
      </c>
      <c r="B136" s="1" t="s">
        <v>50</v>
      </c>
      <c r="C136" s="2" t="s">
        <v>290</v>
      </c>
      <c r="D136" s="2" t="s">
        <v>290</v>
      </c>
      <c r="E136" s="19">
        <v>10</v>
      </c>
      <c r="F136" s="19">
        <v>10</v>
      </c>
      <c r="G136" s="19">
        <v>10</v>
      </c>
      <c r="H136" s="4" t="s">
        <v>46</v>
      </c>
      <c r="I136" s="4">
        <v>3</v>
      </c>
      <c r="J136" s="4">
        <v>3</v>
      </c>
      <c r="K136" s="4"/>
    </row>
    <row r="137" spans="1:11" ht="54" x14ac:dyDescent="0.25">
      <c r="A137" s="2" t="s">
        <v>127</v>
      </c>
      <c r="B137" s="1" t="s">
        <v>270</v>
      </c>
      <c r="C137" s="2" t="s">
        <v>296</v>
      </c>
      <c r="D137" s="2" t="s">
        <v>351</v>
      </c>
      <c r="E137" s="19">
        <v>20</v>
      </c>
      <c r="F137" s="19">
        <v>20</v>
      </c>
      <c r="G137" s="19">
        <v>20</v>
      </c>
      <c r="H137" s="4" t="s">
        <v>51</v>
      </c>
      <c r="I137" s="4">
        <v>8</v>
      </c>
      <c r="J137" s="9">
        <v>8</v>
      </c>
      <c r="K137" s="4"/>
    </row>
    <row r="138" spans="1:11" ht="40.5" x14ac:dyDescent="0.25">
      <c r="A138" s="2" t="s">
        <v>128</v>
      </c>
      <c r="B138" s="1" t="s">
        <v>52</v>
      </c>
      <c r="C138" s="2" t="s">
        <v>302</v>
      </c>
      <c r="D138" s="2" t="s">
        <v>345</v>
      </c>
      <c r="E138" s="19">
        <v>246.5</v>
      </c>
      <c r="F138" s="19">
        <v>246.5</v>
      </c>
      <c r="G138" s="19">
        <v>246.5</v>
      </c>
      <c r="H138" s="4" t="s">
        <v>24</v>
      </c>
      <c r="I138" s="4">
        <v>100</v>
      </c>
      <c r="J138" s="4">
        <v>100</v>
      </c>
      <c r="K138" s="4"/>
    </row>
    <row r="139" spans="1:11" ht="121.5" x14ac:dyDescent="0.25">
      <c r="A139" s="2" t="s">
        <v>129</v>
      </c>
      <c r="B139" s="1" t="s">
        <v>130</v>
      </c>
      <c r="C139" s="2" t="s">
        <v>304</v>
      </c>
      <c r="D139" s="2" t="s">
        <v>351</v>
      </c>
      <c r="E139" s="19">
        <v>20</v>
      </c>
      <c r="F139" s="19">
        <v>20</v>
      </c>
      <c r="G139" s="19">
        <v>20</v>
      </c>
      <c r="H139" s="4" t="s">
        <v>24</v>
      </c>
      <c r="I139" s="4">
        <v>100</v>
      </c>
      <c r="J139" s="4">
        <v>83</v>
      </c>
      <c r="K139" s="4" t="s">
        <v>336</v>
      </c>
    </row>
    <row r="140" spans="1:11" ht="67.5" x14ac:dyDescent="0.25">
      <c r="A140" s="2" t="s">
        <v>131</v>
      </c>
      <c r="B140" s="1" t="s">
        <v>75</v>
      </c>
      <c r="C140" s="2" t="s">
        <v>304</v>
      </c>
      <c r="D140" s="2" t="s">
        <v>368</v>
      </c>
      <c r="E140" s="19">
        <v>0</v>
      </c>
      <c r="F140" s="19">
        <v>0</v>
      </c>
      <c r="G140" s="19">
        <v>0</v>
      </c>
      <c r="H140" s="4" t="s">
        <v>46</v>
      </c>
      <c r="I140" s="4">
        <v>3</v>
      </c>
      <c r="J140" s="4">
        <v>3</v>
      </c>
      <c r="K140" s="4"/>
    </row>
    <row r="141" spans="1:11" ht="40.5" x14ac:dyDescent="0.25">
      <c r="A141" s="2" t="s">
        <v>132</v>
      </c>
      <c r="B141" s="1" t="s">
        <v>97</v>
      </c>
      <c r="C141" s="2" t="s">
        <v>274</v>
      </c>
      <c r="D141" s="2" t="s">
        <v>274</v>
      </c>
      <c r="E141" s="19">
        <v>0</v>
      </c>
      <c r="F141" s="19">
        <v>0</v>
      </c>
      <c r="G141" s="19">
        <v>0</v>
      </c>
      <c r="H141" s="4" t="s">
        <v>24</v>
      </c>
      <c r="I141" s="4">
        <v>100</v>
      </c>
      <c r="J141" s="4">
        <v>100</v>
      </c>
      <c r="K141" s="4"/>
    </row>
    <row r="142" spans="1:11" ht="108" x14ac:dyDescent="0.25">
      <c r="A142" s="2" t="s">
        <v>133</v>
      </c>
      <c r="B142" s="1" t="s">
        <v>109</v>
      </c>
      <c r="C142" s="2" t="s">
        <v>291</v>
      </c>
      <c r="D142" s="2" t="s">
        <v>328</v>
      </c>
      <c r="E142" s="19">
        <v>0</v>
      </c>
      <c r="F142" s="19">
        <v>0</v>
      </c>
      <c r="G142" s="19">
        <v>0</v>
      </c>
      <c r="H142" s="4" t="s">
        <v>24</v>
      </c>
      <c r="I142" s="4">
        <v>20</v>
      </c>
      <c r="J142" s="4">
        <v>20</v>
      </c>
      <c r="K142" s="4"/>
    </row>
    <row r="143" spans="1:11" ht="40.5" x14ac:dyDescent="0.25">
      <c r="A143" s="10" t="s">
        <v>134</v>
      </c>
      <c r="B143" s="12" t="s">
        <v>74</v>
      </c>
      <c r="C143" s="10" t="s">
        <v>291</v>
      </c>
      <c r="D143" s="2" t="s">
        <v>328</v>
      </c>
      <c r="E143" s="19">
        <v>30</v>
      </c>
      <c r="F143" s="19">
        <v>30</v>
      </c>
      <c r="G143" s="19">
        <v>30</v>
      </c>
      <c r="H143" s="4" t="s">
        <v>24</v>
      </c>
      <c r="I143" s="4">
        <v>100</v>
      </c>
      <c r="J143" s="4">
        <v>100</v>
      </c>
      <c r="K143" s="4"/>
    </row>
    <row r="144" spans="1:11" ht="27" x14ac:dyDescent="0.25">
      <c r="A144" s="10" t="s">
        <v>135</v>
      </c>
      <c r="B144" s="12" t="s">
        <v>62</v>
      </c>
      <c r="C144" s="10" t="s">
        <v>305</v>
      </c>
      <c r="D144" s="2" t="s">
        <v>340</v>
      </c>
      <c r="E144" s="19">
        <v>10</v>
      </c>
      <c r="F144" s="19">
        <v>10</v>
      </c>
      <c r="G144" s="19">
        <v>10</v>
      </c>
      <c r="H144" s="4" t="s">
        <v>24</v>
      </c>
      <c r="I144" s="4">
        <v>44</v>
      </c>
      <c r="J144" s="4">
        <v>44</v>
      </c>
      <c r="K144" s="4"/>
    </row>
    <row r="145" spans="1:11" ht="54" x14ac:dyDescent="0.25">
      <c r="A145" s="10" t="s">
        <v>136</v>
      </c>
      <c r="B145" s="12" t="s">
        <v>16</v>
      </c>
      <c r="C145" s="10" t="s">
        <v>274</v>
      </c>
      <c r="D145" s="2" t="s">
        <v>340</v>
      </c>
      <c r="E145" s="19">
        <f>SUM(E146+E147+E148+E149+E150+E151)</f>
        <v>60</v>
      </c>
      <c r="F145" s="19">
        <f t="shared" ref="F145:G145" si="19">SUM(F146+F147+F148+F149+F150+F151)</f>
        <v>60</v>
      </c>
      <c r="G145" s="19">
        <f t="shared" si="19"/>
        <v>60</v>
      </c>
      <c r="H145" s="4" t="s">
        <v>29</v>
      </c>
      <c r="I145" s="4">
        <v>6</v>
      </c>
      <c r="J145" s="4">
        <v>6</v>
      </c>
      <c r="K145" s="4"/>
    </row>
    <row r="146" spans="1:11" ht="67.5" x14ac:dyDescent="0.25">
      <c r="A146" s="2" t="s">
        <v>137</v>
      </c>
      <c r="B146" s="1" t="s">
        <v>53</v>
      </c>
      <c r="C146" s="2" t="s">
        <v>291</v>
      </c>
      <c r="D146" s="2" t="s">
        <v>353</v>
      </c>
      <c r="E146" s="19">
        <v>20</v>
      </c>
      <c r="F146" s="19">
        <v>20</v>
      </c>
      <c r="G146" s="19">
        <v>20</v>
      </c>
      <c r="H146" s="4" t="s">
        <v>24</v>
      </c>
      <c r="I146" s="4">
        <v>250</v>
      </c>
      <c r="J146" s="4">
        <v>250</v>
      </c>
      <c r="K146" s="4"/>
    </row>
    <row r="147" spans="1:11" ht="40.5" x14ac:dyDescent="0.25">
      <c r="A147" s="2" t="s">
        <v>138</v>
      </c>
      <c r="B147" s="1" t="s">
        <v>73</v>
      </c>
      <c r="C147" s="2" t="s">
        <v>292</v>
      </c>
      <c r="D147" s="2" t="s">
        <v>274</v>
      </c>
      <c r="E147" s="19">
        <v>0</v>
      </c>
      <c r="F147" s="19">
        <v>0</v>
      </c>
      <c r="G147" s="19">
        <v>0</v>
      </c>
      <c r="H147" s="4" t="s">
        <v>24</v>
      </c>
      <c r="I147" s="4">
        <v>30</v>
      </c>
      <c r="J147" s="3">
        <v>30</v>
      </c>
      <c r="K147" s="4"/>
    </row>
    <row r="148" spans="1:11" ht="27" x14ac:dyDescent="0.25">
      <c r="A148" s="2" t="s">
        <v>139</v>
      </c>
      <c r="B148" s="1" t="s">
        <v>95</v>
      </c>
      <c r="C148" s="2" t="s">
        <v>290</v>
      </c>
      <c r="D148" s="2" t="s">
        <v>290</v>
      </c>
      <c r="E148" s="19">
        <v>10</v>
      </c>
      <c r="F148" s="19">
        <v>10</v>
      </c>
      <c r="G148" s="19">
        <v>10</v>
      </c>
      <c r="H148" s="4" t="s">
        <v>24</v>
      </c>
      <c r="I148" s="4">
        <v>80</v>
      </c>
      <c r="J148" s="9">
        <v>80</v>
      </c>
      <c r="K148" s="4"/>
    </row>
    <row r="149" spans="1:11" ht="27" x14ac:dyDescent="0.25">
      <c r="A149" s="10" t="s">
        <v>140</v>
      </c>
      <c r="B149" s="12" t="s">
        <v>96</v>
      </c>
      <c r="C149" s="10" t="s">
        <v>289</v>
      </c>
      <c r="D149" s="2" t="s">
        <v>274</v>
      </c>
      <c r="E149" s="19">
        <v>10</v>
      </c>
      <c r="F149" s="19">
        <v>10</v>
      </c>
      <c r="G149" s="19">
        <v>10</v>
      </c>
      <c r="H149" s="4" t="s">
        <v>24</v>
      </c>
      <c r="I149" s="4">
        <v>11</v>
      </c>
      <c r="J149" s="4">
        <v>11</v>
      </c>
      <c r="K149" s="4"/>
    </row>
    <row r="150" spans="1:11" s="28" customFormat="1" ht="54" x14ac:dyDescent="0.25">
      <c r="A150" s="2" t="s">
        <v>141</v>
      </c>
      <c r="B150" s="1" t="s">
        <v>110</v>
      </c>
      <c r="C150" s="2" t="s">
        <v>284</v>
      </c>
      <c r="D150" s="2" t="s">
        <v>284</v>
      </c>
      <c r="E150" s="19">
        <v>10</v>
      </c>
      <c r="F150" s="19">
        <v>10</v>
      </c>
      <c r="G150" s="19">
        <v>10</v>
      </c>
      <c r="H150" s="4" t="s">
        <v>24</v>
      </c>
      <c r="I150" s="4">
        <v>200</v>
      </c>
      <c r="J150" s="9">
        <v>200</v>
      </c>
      <c r="K150" s="4"/>
    </row>
    <row r="151" spans="1:11" ht="40.5" x14ac:dyDescent="0.25">
      <c r="A151" s="2" t="s">
        <v>235</v>
      </c>
      <c r="B151" s="1" t="s">
        <v>271</v>
      </c>
      <c r="C151" s="2" t="s">
        <v>294</v>
      </c>
      <c r="D151" s="2" t="s">
        <v>295</v>
      </c>
      <c r="E151" s="19">
        <v>10</v>
      </c>
      <c r="F151" s="19">
        <v>10</v>
      </c>
      <c r="G151" s="19">
        <v>10</v>
      </c>
      <c r="H151" s="4" t="s">
        <v>24</v>
      </c>
      <c r="I151" s="4">
        <v>50</v>
      </c>
      <c r="J151" s="4">
        <v>50</v>
      </c>
      <c r="K151" s="4"/>
    </row>
    <row r="152" spans="1:11" ht="54" x14ac:dyDescent="0.25">
      <c r="A152" s="2" t="s">
        <v>142</v>
      </c>
      <c r="B152" s="1" t="s">
        <v>143</v>
      </c>
      <c r="C152" s="2" t="s">
        <v>274</v>
      </c>
      <c r="D152" s="2" t="s">
        <v>274</v>
      </c>
      <c r="E152" s="19">
        <f>SUM(E153+E156)</f>
        <v>6098.3</v>
      </c>
      <c r="F152" s="19">
        <f t="shared" ref="F152:G152" si="20">SUM(F153+F156)</f>
        <v>6098.3</v>
      </c>
      <c r="G152" s="19">
        <f t="shared" si="20"/>
        <v>6098.3</v>
      </c>
      <c r="H152" s="4" t="s">
        <v>20</v>
      </c>
      <c r="I152" s="4" t="s">
        <v>20</v>
      </c>
      <c r="J152" s="4"/>
      <c r="K152" s="4"/>
    </row>
    <row r="153" spans="1:11" ht="67.5" x14ac:dyDescent="0.25">
      <c r="A153" s="2" t="s">
        <v>93</v>
      </c>
      <c r="B153" s="1" t="s">
        <v>11</v>
      </c>
      <c r="C153" s="2" t="s">
        <v>306</v>
      </c>
      <c r="D153" s="2" t="s">
        <v>345</v>
      </c>
      <c r="E153" s="19">
        <f>SUM(E154+E155)</f>
        <v>5578.7</v>
      </c>
      <c r="F153" s="19">
        <f t="shared" ref="F153:G153" si="21">SUM(F154+F155)</f>
        <v>5578.7</v>
      </c>
      <c r="G153" s="19">
        <f t="shared" si="21"/>
        <v>5578.7</v>
      </c>
      <c r="H153" s="4" t="s">
        <v>27</v>
      </c>
      <c r="I153" s="4">
        <v>1385</v>
      </c>
      <c r="J153" s="4">
        <v>1385</v>
      </c>
      <c r="K153" s="4"/>
    </row>
    <row r="154" spans="1:11" ht="81" x14ac:dyDescent="0.25">
      <c r="A154" s="37" t="s">
        <v>144</v>
      </c>
      <c r="B154" s="38" t="s">
        <v>165</v>
      </c>
      <c r="C154" s="2" t="s">
        <v>306</v>
      </c>
      <c r="D154" s="2" t="s">
        <v>345</v>
      </c>
      <c r="E154" s="19">
        <v>493</v>
      </c>
      <c r="F154" s="19">
        <v>493</v>
      </c>
      <c r="G154" s="19">
        <v>493</v>
      </c>
      <c r="H154" s="7" t="s">
        <v>28</v>
      </c>
      <c r="I154" s="4">
        <v>1385</v>
      </c>
      <c r="J154" s="4">
        <v>1385</v>
      </c>
      <c r="K154" s="4"/>
    </row>
    <row r="155" spans="1:11" ht="175.5" x14ac:dyDescent="0.25">
      <c r="A155" s="37" t="s">
        <v>208</v>
      </c>
      <c r="B155" s="39" t="s">
        <v>12</v>
      </c>
      <c r="C155" s="2" t="s">
        <v>306</v>
      </c>
      <c r="D155" s="2" t="s">
        <v>345</v>
      </c>
      <c r="E155" s="19">
        <v>5085.7</v>
      </c>
      <c r="F155" s="19">
        <v>5085.7</v>
      </c>
      <c r="G155" s="19">
        <v>5085.7</v>
      </c>
      <c r="H155" s="7" t="s">
        <v>28</v>
      </c>
      <c r="I155" s="4">
        <v>1385</v>
      </c>
      <c r="J155" s="4">
        <v>1385</v>
      </c>
      <c r="K155" s="4"/>
    </row>
    <row r="156" spans="1:11" ht="121.5" x14ac:dyDescent="0.25">
      <c r="A156" s="37" t="s">
        <v>145</v>
      </c>
      <c r="B156" s="39" t="s">
        <v>13</v>
      </c>
      <c r="C156" s="2" t="s">
        <v>307</v>
      </c>
      <c r="D156" s="2" t="s">
        <v>283</v>
      </c>
      <c r="E156" s="19">
        <v>519.6</v>
      </c>
      <c r="F156" s="19">
        <v>519.6</v>
      </c>
      <c r="G156" s="19">
        <v>519.6</v>
      </c>
      <c r="H156" s="19" t="s">
        <v>30</v>
      </c>
      <c r="I156" s="4">
        <v>260</v>
      </c>
      <c r="J156" s="4">
        <v>260</v>
      </c>
      <c r="K156" s="4"/>
    </row>
    <row r="157" spans="1:11" ht="108" x14ac:dyDescent="0.25">
      <c r="A157" s="2" t="s">
        <v>146</v>
      </c>
      <c r="B157" s="1" t="s">
        <v>31</v>
      </c>
      <c r="C157" s="2" t="s">
        <v>274</v>
      </c>
      <c r="D157" s="2" t="s">
        <v>274</v>
      </c>
      <c r="E157" s="7">
        <f>SUM(E158)</f>
        <v>11560.2</v>
      </c>
      <c r="F157" s="36">
        <f t="shared" ref="F157:G157" si="22">SUM(F158)</f>
        <v>11492.8</v>
      </c>
      <c r="G157" s="36">
        <f t="shared" si="22"/>
        <v>11492.8</v>
      </c>
      <c r="H157" s="7" t="s">
        <v>20</v>
      </c>
      <c r="I157" s="7" t="s">
        <v>20</v>
      </c>
      <c r="J157" s="7"/>
      <c r="K157" s="4" t="s">
        <v>315</v>
      </c>
    </row>
    <row r="158" spans="1:11" ht="67.5" x14ac:dyDescent="0.25">
      <c r="A158" s="10" t="s">
        <v>147</v>
      </c>
      <c r="B158" s="12" t="s">
        <v>272</v>
      </c>
      <c r="C158" s="10" t="s">
        <v>274</v>
      </c>
      <c r="D158" s="2" t="s">
        <v>274</v>
      </c>
      <c r="E158" s="7">
        <v>11560.2</v>
      </c>
      <c r="F158" s="7">
        <v>11492.8</v>
      </c>
      <c r="G158" s="7">
        <v>11492.8</v>
      </c>
      <c r="H158" s="7" t="s">
        <v>29</v>
      </c>
      <c r="I158" s="7">
        <v>45</v>
      </c>
      <c r="J158" s="7">
        <v>45</v>
      </c>
      <c r="K158" s="4"/>
    </row>
    <row r="159" spans="1:11" ht="121.5" x14ac:dyDescent="0.25">
      <c r="A159" s="2" t="s">
        <v>166</v>
      </c>
      <c r="B159" s="1" t="s">
        <v>273</v>
      </c>
      <c r="C159" s="2" t="s">
        <v>274</v>
      </c>
      <c r="D159" s="2" t="s">
        <v>274</v>
      </c>
      <c r="E159" s="7">
        <f>SUM(E160)</f>
        <v>13527</v>
      </c>
      <c r="F159" s="7">
        <f t="shared" ref="F159:G159" si="23">SUM(F160)</f>
        <v>13511.5</v>
      </c>
      <c r="G159" s="7">
        <f t="shared" si="23"/>
        <v>13511.5</v>
      </c>
      <c r="H159" s="7" t="s">
        <v>28</v>
      </c>
      <c r="I159" s="7">
        <v>1711</v>
      </c>
      <c r="J159" s="7">
        <v>1660</v>
      </c>
      <c r="K159" s="4" t="s">
        <v>337</v>
      </c>
    </row>
    <row r="160" spans="1:11" ht="81" x14ac:dyDescent="0.25">
      <c r="A160" s="10" t="s">
        <v>167</v>
      </c>
      <c r="B160" s="12" t="s">
        <v>213</v>
      </c>
      <c r="C160" s="10" t="s">
        <v>274</v>
      </c>
      <c r="D160" s="2" t="s">
        <v>274</v>
      </c>
      <c r="E160" s="7">
        <v>13527</v>
      </c>
      <c r="F160" s="7">
        <v>13511.5</v>
      </c>
      <c r="G160" s="7">
        <v>13511.5</v>
      </c>
      <c r="H160" s="7" t="s">
        <v>28</v>
      </c>
      <c r="I160" s="7">
        <v>1711</v>
      </c>
      <c r="J160" s="7">
        <v>1660</v>
      </c>
      <c r="K160" s="4" t="s">
        <v>336</v>
      </c>
    </row>
    <row r="161" spans="1:11" x14ac:dyDescent="0.25">
      <c r="B161" s="16" t="s">
        <v>18</v>
      </c>
      <c r="C161" s="17"/>
      <c r="D161" s="17"/>
      <c r="E161" s="19">
        <f>SUM(E9+E101+E152+E157+E159)</f>
        <v>1555744.4</v>
      </c>
      <c r="F161" s="19">
        <f t="shared" ref="F161:G161" si="24">SUM(F9+F101+F152+F157+F159)</f>
        <v>1388682.1</v>
      </c>
      <c r="G161" s="19">
        <f t="shared" si="24"/>
        <v>1388050.2000000002</v>
      </c>
      <c r="H161" s="4"/>
      <c r="I161" s="4"/>
      <c r="J161" s="4"/>
      <c r="K161" s="4"/>
    </row>
    <row r="164" spans="1:11" s="34" customFormat="1" ht="12.75" customHeight="1" x14ac:dyDescent="0.25">
      <c r="A164" s="54" t="s">
        <v>394</v>
      </c>
      <c r="B164" s="54"/>
      <c r="C164" s="54"/>
      <c r="D164" s="54"/>
      <c r="E164" s="48"/>
      <c r="F164" s="49"/>
      <c r="G164" s="50"/>
      <c r="H164" s="51"/>
      <c r="I164" s="51"/>
      <c r="J164" s="52"/>
      <c r="K164" s="53"/>
    </row>
    <row r="165" spans="1:11" x14ac:dyDescent="0.25">
      <c r="F165" s="26"/>
      <c r="G165" s="24"/>
    </row>
  </sheetData>
  <mergeCells count="4">
    <mergeCell ref="A164:D164"/>
    <mergeCell ref="A3:K3"/>
    <mergeCell ref="A4:K4"/>
    <mergeCell ref="A5:K5"/>
  </mergeCells>
  <phoneticPr fontId="5" type="noConversion"/>
  <pageMargins left="0" right="0" top="0.74803149606299213" bottom="0.15748031496062992" header="0.31496062992125984" footer="0.31496062992125984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Пользоватль</dc:creator>
  <cp:lastModifiedBy>Еременко</cp:lastModifiedBy>
  <cp:lastPrinted>2025-02-07T02:57:09Z</cp:lastPrinted>
  <dcterms:created xsi:type="dcterms:W3CDTF">2014-08-13T18:13:32Z</dcterms:created>
  <dcterms:modified xsi:type="dcterms:W3CDTF">2025-02-07T02:58:05Z</dcterms:modified>
</cp:coreProperties>
</file>