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Аналит.отчет" sheetId="1" r:id="rId1"/>
    <sheet name="Диагностика" sheetId="2" r:id="rId2"/>
    <sheet name="Расчет ИФО" sheetId="3" r:id="rId3"/>
    <sheet name="Инвест. проекты" sheetId="5" r:id="rId4"/>
    <sheet name="Структура аналитич. записки" sheetId="4" r:id="rId5"/>
  </sheets>
  <externalReferences>
    <externalReference r:id="rId6"/>
  </externalReferences>
  <definedNames>
    <definedName name="_xlnm.Print_Titles" localSheetId="0">Аналит.отчет!$4:$4</definedName>
    <definedName name="_xlnm.Print_Titles" localSheetId="1">Диагностика!$6:$6</definedName>
    <definedName name="_xlnm.Print_Titles" localSheetId="2">'Расчет ИФО'!$5:$9</definedName>
    <definedName name="_xlnm.Print_Area" localSheetId="0">Аналит.отчет!$A$1:$E$161</definedName>
    <definedName name="_xlnm.Print_Area" localSheetId="1">Диагностика!$A$1:$K$160</definedName>
    <definedName name="_xlnm.Print_Area" localSheetId="3">'Инвест. проекты'!$A$1:$H$13</definedName>
    <definedName name="_xlnm.Print_Area" localSheetId="2">'Расчет ИФО'!$A$1:$I$35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8" i="1"/>
  <c r="D28" l="1"/>
  <c r="C28"/>
  <c r="D6" l="1"/>
  <c r="D21" s="1"/>
  <c r="H30" i="3" l="1"/>
  <c r="H31"/>
  <c r="H29"/>
  <c r="H25"/>
  <c r="H15"/>
  <c r="H16"/>
  <c r="H17"/>
  <c r="H18"/>
  <c r="H19"/>
  <c r="H20"/>
  <c r="H21"/>
  <c r="H22"/>
  <c r="H14"/>
  <c r="C158" i="1" l="1"/>
  <c r="C156"/>
  <c r="E129" l="1"/>
  <c r="G14" i="3"/>
  <c r="G15"/>
  <c r="G16"/>
  <c r="G17"/>
  <c r="G18"/>
  <c r="G19"/>
  <c r="G20"/>
  <c r="G21"/>
  <c r="G22"/>
  <c r="E103" i="1" l="1"/>
  <c r="C48" l="1"/>
  <c r="C50" l="1"/>
  <c r="G31" i="3"/>
  <c r="G30"/>
  <c r="I31" l="1"/>
  <c r="I20"/>
  <c r="I30"/>
  <c r="G20" i="1" l="1"/>
  <c r="I19" i="3" l="1"/>
  <c r="I21"/>
  <c r="C6" i="1" l="1"/>
  <c r="C21" s="1"/>
  <c r="H20" l="1"/>
  <c r="E52" l="1"/>
  <c r="H32" i="3" l="1"/>
  <c r="G29"/>
  <c r="G32" s="1"/>
  <c r="G25"/>
  <c r="G26" l="1"/>
  <c r="I25"/>
  <c r="I29"/>
  <c r="I22"/>
  <c r="I18"/>
  <c r="I17"/>
  <c r="I14"/>
  <c r="I15"/>
  <c r="H23"/>
  <c r="I16"/>
  <c r="I32"/>
  <c r="G23"/>
  <c r="H26" l="1"/>
  <c r="I26" s="1"/>
  <c r="G27"/>
  <c r="G33" s="1"/>
  <c r="I23"/>
  <c r="H27" l="1"/>
  <c r="H33" s="1"/>
  <c r="I33" s="1"/>
  <c r="I27" l="1"/>
  <c r="D9" i="5"/>
  <c r="C9"/>
  <c r="D8"/>
  <c r="C8"/>
  <c r="D7"/>
  <c r="C7"/>
  <c r="D6"/>
  <c r="C6"/>
  <c r="E31" i="1" l="1"/>
  <c r="E25" l="1"/>
  <c r="E24"/>
  <c r="I20" l="1"/>
  <c r="J20" s="1"/>
  <c r="E146" l="1"/>
  <c r="E145"/>
  <c r="E144"/>
  <c r="E143"/>
  <c r="E142"/>
  <c r="E141"/>
  <c r="E140"/>
  <c r="E139"/>
  <c r="E138"/>
  <c r="E137"/>
  <c r="E136"/>
  <c r="E133"/>
  <c r="E132"/>
  <c r="E131"/>
  <c r="E157" l="1"/>
  <c r="E155"/>
  <c r="E152"/>
  <c r="E150"/>
  <c r="E149"/>
  <c r="E126"/>
  <c r="E124"/>
  <c r="E123"/>
  <c r="E121"/>
  <c r="E120"/>
  <c r="E119"/>
  <c r="E118"/>
  <c r="E117"/>
  <c r="E116"/>
  <c r="E115"/>
  <c r="E114"/>
  <c r="E113"/>
  <c r="E112"/>
  <c r="E111"/>
  <c r="E110"/>
  <c r="E105"/>
  <c r="E58"/>
  <c r="E55"/>
  <c r="E53"/>
  <c r="E49"/>
  <c r="E48"/>
  <c r="E43"/>
  <c r="E40"/>
  <c r="E37"/>
  <c r="E28"/>
  <c r="E27"/>
  <c r="E26"/>
  <c r="E23"/>
  <c r="E22"/>
  <c r="E21"/>
  <c r="E20"/>
  <c r="E19"/>
  <c r="E18"/>
  <c r="E17"/>
  <c r="E16"/>
  <c r="E15"/>
  <c r="E14"/>
  <c r="E13" l="1"/>
  <c r="E10"/>
  <c r="E8"/>
  <c r="E6"/>
  <c r="E60"/>
  <c r="E128"/>
  <c r="E154"/>
</calcChain>
</file>

<file path=xl/sharedStrings.xml><?xml version="1.0" encoding="utf-8"?>
<sst xmlns="http://schemas.openxmlformats.org/spreadsheetml/2006/main" count="535" uniqueCount="286">
  <si>
    <r>
      <t xml:space="preserve">- </t>
    </r>
    <r>
      <rPr>
        <i/>
        <sz val="14"/>
        <rFont val="Times New Roman"/>
        <family val="1"/>
        <charset val="204"/>
      </rPr>
      <t>Финансы»</t>
    </r>
    <r>
      <rPr>
        <sz val="14"/>
        <rFont val="Times New Roman"/>
        <family val="1"/>
        <charset val="204"/>
      </rPr>
      <t xml:space="preserve"> - анализ финансовых показателей с  указанием предприятий,  деятельность которых повлияет на  изменение финансовых показателей  в целом по территории. </t>
    </r>
  </si>
  <si>
    <t>2. Принятые органами местного самоуправления меры по устранению негативных факторов.</t>
  </si>
  <si>
    <t>Производство резиновых и пластмассовых изделий - всего</t>
  </si>
  <si>
    <t xml:space="preserve">Прочие - всего </t>
  </si>
  <si>
    <t>Код ОКВЭД,
 код ОКП</t>
  </si>
  <si>
    <t>Наименование показателя</t>
  </si>
  <si>
    <t>Ед. изм.</t>
  </si>
  <si>
    <t>Значение показателя за отчетный период</t>
  </si>
  <si>
    <t>Значение показателя за соответствующий период прошлого года</t>
  </si>
  <si>
    <t>Динамика, %</t>
  </si>
  <si>
    <t>Итоги развития МО</t>
  </si>
  <si>
    <t>млн.руб.</t>
  </si>
  <si>
    <t>в т.ч. по видам экономической деятельности:</t>
  </si>
  <si>
    <t>Выручка от реализации продукции, работ, услуг на душу населения</t>
  </si>
  <si>
    <t>тыс. руб.</t>
  </si>
  <si>
    <t>Убыток</t>
  </si>
  <si>
    <t xml:space="preserve">Доля  прибыльных предприятий </t>
  </si>
  <si>
    <t>%</t>
  </si>
  <si>
    <t xml:space="preserve">Доля убыточных предприятий </t>
  </si>
  <si>
    <t>План по налогам и сборам в консолидированный местный бюджет (сумма бюджетов муниципального района и городских и сельских поселений)</t>
  </si>
  <si>
    <t>Поступления налогов и сборов в консолидированный местный бюджет (сумма бюджетов муниципального района и городских и сельских поселений)</t>
  </si>
  <si>
    <t>руб.</t>
  </si>
  <si>
    <t>Состояние основных видов экономической деятельности хозяйствующих субъектов МО</t>
  </si>
  <si>
    <t xml:space="preserve">Объем отгруженных товаров собственного производства, выполненных работ и услуг </t>
  </si>
  <si>
    <t>Валовый выпуск продукции  в сельхозорганизациях</t>
  </si>
  <si>
    <t>Объем работ</t>
  </si>
  <si>
    <t>Ввод в действие жилых домов</t>
  </si>
  <si>
    <t>кв. м</t>
  </si>
  <si>
    <t>Введено жилья на душу населения</t>
  </si>
  <si>
    <t>Грузооборот</t>
  </si>
  <si>
    <t>тыс.т/км</t>
  </si>
  <si>
    <t>Пассажирооборот</t>
  </si>
  <si>
    <t>тыс. пас/км</t>
  </si>
  <si>
    <t xml:space="preserve">Розничный товарооборот </t>
  </si>
  <si>
    <t xml:space="preserve">Индекс физического объема </t>
  </si>
  <si>
    <t>Малый бизнес</t>
  </si>
  <si>
    <t>Число действующих малых предприятий - всего</t>
  </si>
  <si>
    <t>ед.</t>
  </si>
  <si>
    <t>Уд. вес выручки предприятий малого бизнеса в выручке  в целом по МО</t>
  </si>
  <si>
    <t>бюджетные средства</t>
  </si>
  <si>
    <t>Коэффициент естественного прироста( убыли) населения (разница между числом родившихся человек на 1000 человек населения и числом умерших человек на 1000 человек населения)</t>
  </si>
  <si>
    <t>Половая структура населения</t>
  </si>
  <si>
    <t xml:space="preserve">                                  мужчины</t>
  </si>
  <si>
    <t>тыс.чел.</t>
  </si>
  <si>
    <t>уд. вес в общей численности населения</t>
  </si>
  <si>
    <t xml:space="preserve">                                   женщины </t>
  </si>
  <si>
    <t xml:space="preserve">                                   уд. вес в общей численности населения</t>
  </si>
  <si>
    <t>Возрастная структура населения</t>
  </si>
  <si>
    <t xml:space="preserve">                                  моложе трудоспособного возраста</t>
  </si>
  <si>
    <t xml:space="preserve">                                  трудоспособный возраст</t>
  </si>
  <si>
    <t xml:space="preserve">                                  старше трудоспособного возраста</t>
  </si>
  <si>
    <t>чел.</t>
  </si>
  <si>
    <t>Уд. вес численности городского населения в общей численности населения</t>
  </si>
  <si>
    <t>Уд. вес численности сельского населения в общей численности населения</t>
  </si>
  <si>
    <t xml:space="preserve"> Всего  </t>
  </si>
  <si>
    <t xml:space="preserve">Занятые в экономике  </t>
  </si>
  <si>
    <t xml:space="preserve">                        в том числе работающие по найму </t>
  </si>
  <si>
    <t>Учащиеся  16 лет и старше</t>
  </si>
  <si>
    <t xml:space="preserve">Не занятые в экономике  </t>
  </si>
  <si>
    <t xml:space="preserve">                        в том числе безработные граждане</t>
  </si>
  <si>
    <t>Доля занятых на малых предприятиях в общей численности занятых в экономике - всего, в т.ч. по видам экономической деятельности:</t>
  </si>
  <si>
    <t xml:space="preserve">Уровень жизни населения </t>
  </si>
  <si>
    <t>Численность населения - всего</t>
  </si>
  <si>
    <t>тыс. чел.</t>
  </si>
  <si>
    <t>Среднесписочная численность работающих - всего,</t>
  </si>
  <si>
    <t>в том числе:</t>
  </si>
  <si>
    <t>Уровень регистрируемой безработицы(к трудоспособному населению)</t>
  </si>
  <si>
    <t xml:space="preserve">Среднедушевой денежный доход  </t>
  </si>
  <si>
    <t>Среднемесячная начисленная заработная плата (без выплат социального характера) - всего,</t>
  </si>
  <si>
    <t>Выплаты социального характера</t>
  </si>
  <si>
    <t>Фонд оплаты труда</t>
  </si>
  <si>
    <t xml:space="preserve">Покупательная способность денежных доходов населения (соотношение среднедушевых денежных доходов и прожиточного минимума) </t>
  </si>
  <si>
    <t>раз</t>
  </si>
  <si>
    <t xml:space="preserve">Численность населения с доходами ниже прожиточного минимума </t>
  </si>
  <si>
    <t xml:space="preserve">Доля населения с доходами ниже прожиточного минимума </t>
  </si>
  <si>
    <t>Задолженность по заработной плате в целом по МО</t>
  </si>
  <si>
    <t xml:space="preserve">               в том числе по бюджетным учреждениям </t>
  </si>
  <si>
    <t>тыс.руб.</t>
  </si>
  <si>
    <t>Приложение 1</t>
  </si>
  <si>
    <t xml:space="preserve">Объем отгруженных товаров, выполненных работ и услуг </t>
  </si>
  <si>
    <t>Выручка от реализации товаров (работ, услуг)</t>
  </si>
  <si>
    <t>Себестоимость произведенной продукции</t>
  </si>
  <si>
    <t>Прибыль до налого-обложения</t>
  </si>
  <si>
    <t>Среднесписочная численность работающих (чел.)</t>
  </si>
  <si>
    <t>в том числе предприятия:</t>
  </si>
  <si>
    <t>из них:</t>
  </si>
  <si>
    <t>(органы местного самоуправления при необходимости дополняют номенклатуру продукции)</t>
  </si>
  <si>
    <t>Произведено в натуральном выражении</t>
  </si>
  <si>
    <t>Средняя цена за единицу продукции, тыс. рублей</t>
  </si>
  <si>
    <t xml:space="preserve">Объем произведенной продукции в сопоставимых ценах </t>
  </si>
  <si>
    <t>отчетный период</t>
  </si>
  <si>
    <t>соответст. период прошлого года</t>
  </si>
  <si>
    <t xml:space="preserve">за отчетный отчетный период             </t>
  </si>
  <si>
    <t>за соответствую-щий период прошлого года</t>
  </si>
  <si>
    <t>А</t>
  </si>
  <si>
    <t>Б</t>
  </si>
  <si>
    <t>ПРОМЫШЛЕННОЕ ПРОИЗВОДСТВО:</t>
  </si>
  <si>
    <t>т</t>
  </si>
  <si>
    <t>ИТОГО</t>
  </si>
  <si>
    <t>Государственное управление и обеспечение военной безопасности; обязательное социальное обеспечение</t>
  </si>
  <si>
    <t>Добыча полезных ископаемых</t>
  </si>
  <si>
    <t>Обрабатывающие производства</t>
  </si>
  <si>
    <t>Образование</t>
  </si>
  <si>
    <t>Здравоохранение и предоставление социальных услуг</t>
  </si>
  <si>
    <t>из них по отраслям социальной сферы:</t>
  </si>
  <si>
    <t>Прочие</t>
  </si>
  <si>
    <t>Управление</t>
  </si>
  <si>
    <t xml:space="preserve"> Строительство</t>
  </si>
  <si>
    <t>Объем отгруженных товаров собственного производства, выполненных работ и услуг</t>
  </si>
  <si>
    <t>Диагностика состояния экономики и предприятий муниципального образования</t>
  </si>
  <si>
    <t>(млн. руб.)</t>
  </si>
  <si>
    <t>х</t>
  </si>
  <si>
    <t>Наименование элементарного вида деятельности,
 товара-представителя</t>
  </si>
  <si>
    <t>7=итог гр.5/
итог гр.6*100</t>
  </si>
  <si>
    <t xml:space="preserve">Прибыль, прибыльно работающих  предприятий </t>
  </si>
  <si>
    <t>Обеспеченность собственными доходами консолидированного местного бюджета  на душу населения</t>
  </si>
  <si>
    <t xml:space="preserve">В том числе из общей численности работающих численность работников бюджетной сферы, финансируемой из консолидированного местного бюджета-всего, </t>
  </si>
  <si>
    <t>Миграция населения (разница между числом прибывших и числом выбывших, приток(+), отток(-)</t>
  </si>
  <si>
    <t>Граждане (физические лица), занимающиеся предпринимательской деятельностью без образования юридического лица (индивидуальные предприниматели, главы крестьянских (фермерских) хозяйств)</t>
  </si>
  <si>
    <t xml:space="preserve">Прожиточный минимум (начиная со 2 квартала, рассчитывается среднее значение за период) </t>
  </si>
  <si>
    <t>Производство кокса, нефтепродуктов - всего</t>
  </si>
  <si>
    <t>1. Оценку текущего состояния в экономике и социальной сфере муниципального образования  по следующим разделам:</t>
  </si>
  <si>
    <r>
      <t xml:space="preserve">       При подготовке аналитической записки  о социально-экономической ситуации в  муниципальном  образовании необходимо обратить особое внимание   </t>
    </r>
    <r>
      <rPr>
        <b/>
        <sz val="14"/>
        <rFont val="Times New Roman"/>
        <family val="1"/>
        <charset val="204"/>
      </rPr>
      <t>на   описание тенденций</t>
    </r>
    <r>
      <rPr>
        <sz val="14"/>
        <rFont val="Times New Roman"/>
        <family val="1"/>
        <charset val="204"/>
      </rPr>
      <t xml:space="preserve">, складывающихся в социально-экономическом развитии муниципального образования за отчетный период, </t>
    </r>
    <r>
      <rPr>
        <b/>
        <sz val="14"/>
        <rFont val="Times New Roman"/>
        <family val="1"/>
        <charset val="204"/>
      </rPr>
      <t>раскрытие факторов, оказывающих позитивное или негативное влияние</t>
    </r>
    <r>
      <rPr>
        <sz val="14"/>
        <rFont val="Times New Roman"/>
        <family val="1"/>
        <charset val="204"/>
      </rPr>
      <t xml:space="preserve"> на состояние экономики и социальной сферы и должна включать:  </t>
    </r>
  </si>
  <si>
    <t>Структура аналитической записки
 к отчету о социально-экономической ситуации в  муниципальном  образовании</t>
  </si>
  <si>
    <t>Добыча полезных ископаемых (В):</t>
  </si>
  <si>
    <t>Обрабатывающие производства (С):</t>
  </si>
  <si>
    <t>Обеспечение электрической энергией, газом и паром; кондиционирование воздуха (D):</t>
  </si>
  <si>
    <t xml:space="preserve">Объем инвестиций  -  всего, в т.ч.: </t>
  </si>
  <si>
    <t>…</t>
  </si>
  <si>
    <r>
      <t>*</t>
    </r>
    <r>
      <rPr>
        <b/>
        <u/>
        <sz val="16"/>
        <rFont val="Times New Roman"/>
        <family val="1"/>
        <charset val="204"/>
      </rPr>
      <t>Примечание:</t>
    </r>
    <r>
      <rPr>
        <b/>
        <sz val="16"/>
        <rFont val="Times New Roman"/>
        <family val="1"/>
        <charset val="204"/>
      </rPr>
      <t xml:space="preserve"> разделы "Демографические процессы", "Трудовые ресурсы" заполняются по итогам года</t>
    </r>
  </si>
  <si>
    <t>Добыча полезных ископаемых - всего (В)</t>
  </si>
  <si>
    <t>Обрабатывающие производства, всего (С)</t>
  </si>
  <si>
    <t>Производство бумаги и бумажных изделий - всего</t>
  </si>
  <si>
    <t>Деятельность полиграфическая и копирование носителей информации - всего</t>
  </si>
  <si>
    <t>Производство химических веществ и химических продуктов - всего</t>
  </si>
  <si>
    <t>Производство лекарственных средств и материалов, применяемых в медицинских целях - всего</t>
  </si>
  <si>
    <t>Производство прочей неметаллической минеральной продукции - всего</t>
  </si>
  <si>
    <t>Производство машин и оборудования, не включенных в другие группировки - всего</t>
  </si>
  <si>
    <t>Производство автотранспортных средств, прицепов и полуприцепов - всего</t>
  </si>
  <si>
    <t>Производство прочих транспортных средств и оборудования - всего</t>
  </si>
  <si>
    <t>Ремонт и монтаж машин и оборудования - всего</t>
  </si>
  <si>
    <t>Добыча угля - всего</t>
  </si>
  <si>
    <t>Добыча сырой нефти и природного газа - всего</t>
  </si>
  <si>
    <t>Добыча металлических руд - всего</t>
  </si>
  <si>
    <t>Добыча прочих полезных ископаемых - всего</t>
  </si>
  <si>
    <t>Предоставление услуг в области добычи полезных ископаемых - всего</t>
  </si>
  <si>
    <t xml:space="preserve"> Добыча полезных ископаемых (Раздел В)</t>
  </si>
  <si>
    <t xml:space="preserve"> Обрабатывающие производства (Раздел С )</t>
  </si>
  <si>
    <t>Производство пищевых продуктов</t>
  </si>
  <si>
    <t>Изделия хлебобулочные недлительного хранения,т</t>
  </si>
  <si>
    <t>Изделия мучные кондитерские, торты и пирожные недлительного хранения,т</t>
  </si>
  <si>
    <t>10</t>
  </si>
  <si>
    <t>10.71.11</t>
  </si>
  <si>
    <t>10.71.12</t>
  </si>
  <si>
    <r>
      <t xml:space="preserve"> - </t>
    </r>
    <r>
      <rPr>
        <i/>
        <sz val="14"/>
        <rFont val="Times New Roman"/>
        <family val="1"/>
        <charset val="204"/>
      </rPr>
      <t>«Промышленное производство»</t>
    </r>
    <r>
      <rPr>
        <sz val="14"/>
        <rFont val="Times New Roman"/>
        <family val="1"/>
        <charset val="204"/>
      </rPr>
      <t xml:space="preserve"> - анализируются тенденции, складывающихся в промышленном производстве, указываются причины  изменения объемов и индекса промышленного производства с указанием  предприятий, повлиявших на результаты работы промышленности в целом по территории.</t>
    </r>
  </si>
  <si>
    <t>Лесоводство и лесозаготовки - всего</t>
  </si>
  <si>
    <t>Рыболовство и рыбоводство - всего</t>
  </si>
  <si>
    <t>Производство пищевых продуктов - всего</t>
  </si>
  <si>
    <t>Производство напитков - всего</t>
  </si>
  <si>
    <t>Производство текстильных изделий - всего</t>
  </si>
  <si>
    <t>Производство одежды - всего</t>
  </si>
  <si>
    <t>Обработка древесины и производство изделий из дерева и пробки, кроме мебели - всего</t>
  </si>
  <si>
    <t>Производство металлургическое - всего</t>
  </si>
  <si>
    <t>Производство готовых металлических изделий, кроме машин и оборудования - всего</t>
  </si>
  <si>
    <t>Производство электрического оборудования - всего</t>
  </si>
  <si>
    <t>Производство прочих готовых изделий - всего</t>
  </si>
  <si>
    <t>Водоснабжение; водоотведение, организация сбора и утилизации отходов, деятельность по ликвидации загрязнений  (Е):</t>
  </si>
  <si>
    <t xml:space="preserve">Сельское, лесное хозяйство, охота, рыбаловство и рыбоводство, в том числе </t>
  </si>
  <si>
    <t>Лесоводство и лесозаготовки</t>
  </si>
  <si>
    <t>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</si>
  <si>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</si>
  <si>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</si>
  <si>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 и мотоциклов</t>
  </si>
  <si>
    <t>Индекс промышленного производства</t>
  </si>
  <si>
    <t>№ п/п</t>
  </si>
  <si>
    <t>Наименование 
городского (сельского) поселения и населенного пункта на территории которого предполагается реализация инвестпроекта</t>
  </si>
  <si>
    <t>Наименование проекта</t>
  </si>
  <si>
    <t>Объем инвестиций, млн.руб.</t>
  </si>
  <si>
    <t>Мощность проекта
 ( в соответст. единицах)</t>
  </si>
  <si>
    <t>Количество создаваемых новых рабочих мест, ед.</t>
  </si>
  <si>
    <t>Текущее состояние проекта</t>
  </si>
  <si>
    <t>Инициатор проекта, контакты  (ФИО., занимаемая должность, тел., e-mail)</t>
  </si>
  <si>
    <t>Приложение 2</t>
  </si>
  <si>
    <t>Приложение 3</t>
  </si>
  <si>
    <t>Индекс промышленного производства,  (%) **</t>
  </si>
  <si>
    <t>Растениеводство и животноводство, охота и предоставление соответствующих услуг в этих областях - всего</t>
  </si>
  <si>
    <t>Сельское, лесное хозяйство, охота, рыбаловство и рыбоводство (А) - всего, 
в том числе:</t>
  </si>
  <si>
    <t>ВСЕГО по муниципальному образованию</t>
  </si>
  <si>
    <t>Строительство (F)- всего</t>
  </si>
  <si>
    <t>Торговля оптовая и розничная; ремонт автотранспортных средств и мотоциклов (G) - всего</t>
  </si>
  <si>
    <t>Транспортировка и хранение (H)- всего</t>
  </si>
  <si>
    <t>Деятельность гостиниц и предприятий общественного питания (I)- всего</t>
  </si>
  <si>
    <t>Деятельность в области информации и связи (J) - всего</t>
  </si>
  <si>
    <t>Растениеводство и животноводство, охота и предоставление соответствующих услуг в этих областях</t>
  </si>
  <si>
    <t xml:space="preserve">Торговля оптовая и розничная; ремонт автотранспортных средств и мотоциклов </t>
  </si>
  <si>
    <t xml:space="preserve">Промышленное производство: </t>
  </si>
  <si>
    <t>Индекс производства продукции в сельхозорганизациях</t>
  </si>
  <si>
    <t>Сельское, лесное хозяйство, охота, рыбаловство и рыбоводство:</t>
  </si>
  <si>
    <t>Строительство:</t>
  </si>
  <si>
    <t>Транспортировка и хранение:</t>
  </si>
  <si>
    <t>Объем отгруженных товаров собственного производства, выполненных работ и услуг (В+C+D+E)</t>
  </si>
  <si>
    <t>Индекс промышленного производства(В+C+D)</t>
  </si>
  <si>
    <t xml:space="preserve">Выручка от реализации продукции, работ, услуг
(в действующих ценах) - всего, </t>
  </si>
  <si>
    <t>Трудовые ресурсы*</t>
  </si>
  <si>
    <t>Демографические процессы*</t>
  </si>
  <si>
    <t>Итого по промышленному производству (сумма разделов В+C+D)</t>
  </si>
  <si>
    <t>*) сопоставимая цена 1994 г. (рублей за единицу продукции)</t>
  </si>
  <si>
    <t xml:space="preserve">***) в данной форме органы местного самоуправления показывают только ту продукцию, которая производится в муниципальном образовании, остальные наименования товаров удаляются </t>
  </si>
  <si>
    <t xml:space="preserve">Примечание: 
1. Таблица заполняется по крупным и средним организациям и предприятиям малого бизнеса, занимающих наибольший удельный вес в объеме отгруженных товаров, выполненных работ и услуг. 
2. В данной форме органы местного самоуправления показывают информацию по предприятиям в разрезе ОКВЭД2, которые имеются в муниципальном образовании, остальные ОКВЭДы удаляются. </t>
  </si>
  <si>
    <r>
      <t xml:space="preserve"> - </t>
    </r>
    <r>
      <rPr>
        <i/>
        <sz val="14"/>
        <rFont val="Times New Roman"/>
        <family val="1"/>
        <charset val="204"/>
      </rPr>
      <t>«Потребительский рынок»</t>
    </r>
    <r>
      <rPr>
        <sz val="14"/>
        <rFont val="Times New Roman"/>
        <family val="1"/>
        <charset val="204"/>
      </rPr>
      <t xml:space="preserve"> - анализ оборота розничной торговли с указанием причин его изменения в разрезе предприятий, организаций и индивидуальных предпринимателей, формирующих основной объем торговой деятельности.</t>
    </r>
  </si>
  <si>
    <r>
      <t xml:space="preserve"> - </t>
    </r>
    <r>
      <rPr>
        <i/>
        <sz val="14"/>
        <rFont val="Times New Roman"/>
        <family val="1"/>
        <charset val="204"/>
      </rPr>
      <t>«Малый бизнес»</t>
    </r>
    <r>
      <rPr>
        <sz val="14"/>
        <rFont val="Times New Roman"/>
        <family val="1"/>
        <charset val="204"/>
      </rPr>
      <t xml:space="preserve"> - анализ основных тенденций, складывающиеся в этой сфере экономики. Проблемы и перспективы развития. Численность индивидуальных частных предпринимателей, основные сферы их деятельности.</t>
    </r>
  </si>
  <si>
    <r>
      <t xml:space="preserve"> - </t>
    </r>
    <r>
      <rPr>
        <i/>
        <sz val="14"/>
        <rFont val="Times New Roman"/>
        <family val="1"/>
        <charset val="204"/>
      </rPr>
      <t>«Инвестиционная деятельность»</t>
    </r>
    <r>
      <rPr>
        <sz val="14"/>
        <rFont val="Times New Roman"/>
        <family val="1"/>
        <charset val="204"/>
      </rPr>
      <t xml:space="preserve"> –  анализ инвестиционной деятельности в муниципалитете, описание инвестиционных проектов, реализуемых на территории.</t>
    </r>
  </si>
  <si>
    <r>
      <t xml:space="preserve"> - </t>
    </r>
    <r>
      <rPr>
        <i/>
        <sz val="14"/>
        <rFont val="Times New Roman"/>
        <family val="1"/>
        <charset val="204"/>
      </rPr>
      <t>«Социальная сфера»</t>
    </r>
    <r>
      <rPr>
        <sz val="14"/>
        <rFont val="Times New Roman"/>
        <family val="1"/>
        <charset val="204"/>
      </rPr>
      <t xml:space="preserve"> - анализ положительных и негативных тенденций, обеспеченость объектами, укомплектованность квалифицированными кадрами и т.д. </t>
    </r>
  </si>
  <si>
    <r>
      <t xml:space="preserve"> - </t>
    </r>
    <r>
      <rPr>
        <i/>
        <sz val="14"/>
        <rFont val="Times New Roman"/>
        <family val="1"/>
        <charset val="204"/>
      </rPr>
      <t>«Уровень жизни населения»</t>
    </r>
    <r>
      <rPr>
        <b/>
        <sz val="14"/>
        <rFont val="Times New Roman"/>
        <family val="1"/>
        <charset val="204"/>
      </rPr>
      <t xml:space="preserve"> -</t>
    </r>
    <r>
      <rPr>
        <sz val="14"/>
        <rFont val="Times New Roman"/>
        <family val="1"/>
        <charset val="204"/>
      </rPr>
      <t xml:space="preserve"> анализ  демографической ситуации, состояние рынка труда и основные тенденции, складывающиеся в оплате труда и доходах населения.</t>
    </r>
  </si>
  <si>
    <t>3. Проблемные вопросы, решение которых невозможно без участия Правительства Иркутской области.</t>
  </si>
  <si>
    <t>Приложение 4</t>
  </si>
  <si>
    <t>Транспортировка и хранение</t>
  </si>
  <si>
    <t>Строительство</t>
  </si>
  <si>
    <t>Деятельность в области информации и связи</t>
  </si>
  <si>
    <t>Деятельность в области культуры, спарта, организации досуга и развлечений, в том числе:</t>
  </si>
  <si>
    <t>Деятельность в области спорта, отдыха и развлечений</t>
  </si>
  <si>
    <t xml:space="preserve">Расчет индекса производства по элементарному виду деятельности по Иркутской области ,
 исходя из динамики по товарам-представителям 
 </t>
  </si>
  <si>
    <t>Тысяча гигакалорий</t>
  </si>
  <si>
    <t>Энергия тепловая, отпущенная котельными,Тысяча гигакалорий</t>
  </si>
  <si>
    <t>35.30.11.120</t>
  </si>
  <si>
    <t>**) индексы производства расчитывается по разделам видов экономической деятельности и в целом по промышленности, растениеводству и животноводству, лесоводству и лесозаготовкам</t>
  </si>
  <si>
    <r>
      <t xml:space="preserve"> - </t>
    </r>
    <r>
      <rPr>
        <i/>
        <sz val="14"/>
        <rFont val="Times New Roman"/>
        <family val="1"/>
        <charset val="204"/>
      </rPr>
      <t>«Сельское, лесное хозяйство, охота, рыбаловство и рыбоводство»</t>
    </r>
    <r>
      <rPr>
        <sz val="14"/>
        <rFont val="Times New Roman"/>
        <family val="1"/>
        <charset val="204"/>
      </rPr>
      <t xml:space="preserve"> - анализ ситуации, причины  изменения объемов производства и индекса производства продукции с указанием  предприятий, повлиявших на результаты работы данного сектора экономики. </t>
    </r>
  </si>
  <si>
    <r>
      <t xml:space="preserve">  - </t>
    </r>
    <r>
      <rPr>
        <i/>
        <sz val="14"/>
        <rFont val="Times New Roman"/>
        <family val="1"/>
        <charset val="204"/>
      </rPr>
      <t>«Строительство»</t>
    </r>
    <r>
      <rPr>
        <sz val="14"/>
        <rFont val="Times New Roman"/>
        <family val="1"/>
        <charset val="204"/>
      </rPr>
      <t xml:space="preserve"> - анализ основных тенденций, складывающиеся в этой сфере экономики. Проблемы и перспективы развития. </t>
    </r>
  </si>
  <si>
    <r>
      <t xml:space="preserve">  - </t>
    </r>
    <r>
      <rPr>
        <i/>
        <sz val="14"/>
        <rFont val="Times New Roman"/>
        <family val="1"/>
        <charset val="204"/>
      </rPr>
      <t>«Транспортировка и хранение»</t>
    </r>
    <r>
      <rPr>
        <sz val="14"/>
        <rFont val="Times New Roman"/>
        <family val="1"/>
        <charset val="204"/>
      </rPr>
      <t xml:space="preserve"> - анализ основных тенденций, складывающиеся в этой сфере экономики. Проблемы и перспективы развития. </t>
    </r>
  </si>
  <si>
    <r>
      <t xml:space="preserve">  - </t>
    </r>
    <r>
      <rPr>
        <i/>
        <sz val="14"/>
        <rFont val="Times New Roman"/>
        <family val="1"/>
        <charset val="204"/>
      </rPr>
      <t>«Деятельность в области информации и связи»</t>
    </r>
    <r>
      <rPr>
        <sz val="14"/>
        <rFont val="Times New Roman"/>
        <family val="1"/>
        <charset val="204"/>
      </rPr>
      <t xml:space="preserve"> - анализ основных тенденций, складывающиеся в этой сфере экономики. Проблемы и перспективы развития. </t>
    </r>
  </si>
  <si>
    <t>МУП "Комбинат школьного питания</t>
  </si>
  <si>
    <t>ООО "ХПП"</t>
  </si>
  <si>
    <t>в том числе предприятия: ООО "ВСКБТ"</t>
  </si>
  <si>
    <t>в том числе предприятия:ООО "Западный филиал"</t>
  </si>
  <si>
    <t>в том числе предприятия: МП МТП</t>
  </si>
  <si>
    <t>город Тулун</t>
  </si>
  <si>
    <t>Сводный перечень инвестиционных проектов, реализация которых предполагается на территории
МУ "Администрация города Тулуна"
(наименование муниципального района, городского округа)</t>
  </si>
  <si>
    <t>Деятельность в области культуры, спорта, организации досуга и развлечений, в том числе:</t>
  </si>
  <si>
    <t>Масло и жиры</t>
  </si>
  <si>
    <t>Орех кедровый</t>
  </si>
  <si>
    <t>10.41</t>
  </si>
  <si>
    <t>10.89</t>
  </si>
  <si>
    <t>Продукция полиграфической промышленности</t>
  </si>
  <si>
    <t>18.1</t>
  </si>
  <si>
    <t>млн. шт.</t>
  </si>
  <si>
    <t>ООО "Пекарь"</t>
  </si>
  <si>
    <t>МУП МО "Типография"</t>
  </si>
  <si>
    <t>ООО "Кедр"</t>
  </si>
  <si>
    <t>ИП Соболевская</t>
  </si>
  <si>
    <t>МКП МО "Благоустройство"</t>
  </si>
  <si>
    <t xml:space="preserve"> _________"город Тулун"_за  1 квартал 2019  г.</t>
  </si>
  <si>
    <t>ООО "Дельта"</t>
  </si>
  <si>
    <t>18 тонн  в год</t>
  </si>
  <si>
    <t>25 тонн  в год</t>
  </si>
  <si>
    <t>10.07.2020 получен статус резидента ТОСЭР</t>
  </si>
  <si>
    <t>4 млн. шт.  в год</t>
  </si>
  <si>
    <t>Деревообработка и производство погонажных изделий</t>
  </si>
  <si>
    <t>ООО "Терминал 23"</t>
  </si>
  <si>
    <t>Производство по изготовлению строганных погонажных изделий из термически обработанной древесины(ТМД)</t>
  </si>
  <si>
    <t>ИП Романкевич В. В.</t>
  </si>
  <si>
    <t>400 куб. м  в год</t>
  </si>
  <si>
    <t>Тулунский рыбный производственно-перерабатывающий комплекс</t>
  </si>
  <si>
    <t>ИП Ильин Д. А.</t>
  </si>
  <si>
    <t>Цех по переработке кедровых орех запущен в январе 2017 года, готовая продукция поступает в продажу, 27.02.2020 получен статус резидента ТОСЭР, Получен займ ФРМ - 17,99 млн. руб. на приобретение здания, цех по переработке дикорастущих  и линия по розливу запущены в конце 2020 года</t>
  </si>
  <si>
    <t>Получен займ ФРМ - 5 млн. руб. на приобретение здания под пункт шиномонтажа, здание приобретено,  оборудование установлено, пункт работает</t>
  </si>
  <si>
    <t>10.07.2020 получен статус резидента ТОСЭР, в 2020 году производство запущено</t>
  </si>
  <si>
    <t>16.10.2020 получен статус резидента ТОСЭР, в 2020 году производство запущено</t>
  </si>
  <si>
    <t>Получен займ ФРМ - 11,0 млн. руб. на приобретение  оборудования, оборудование приобретено и установлено</t>
  </si>
  <si>
    <t>Получен займ ФРМ - 28,1 млн. руб. на приобретение  оборудования и текущую деятельность, цех по переработке рыбы запущен, приобретены рефрижераторы</t>
  </si>
  <si>
    <t xml:space="preserve">ООО "СПЕЦКАМЕНЬСИБИРИ" </t>
  </si>
  <si>
    <t>Производство изделий из природного камня и долерита</t>
  </si>
  <si>
    <t>Производство изделий из бетона для использования в строительстве</t>
  </si>
  <si>
    <t>23.61</t>
  </si>
  <si>
    <t>тыс.куб.м.</t>
  </si>
  <si>
    <t>Деятельность лесопитомников (семена сосны)</t>
  </si>
  <si>
    <t>23.70</t>
  </si>
  <si>
    <t>Производство долерита</t>
  </si>
  <si>
    <t>тыс. кв.м.</t>
  </si>
  <si>
    <t>Деятельность лесопитомников (сеянцы сосны с ОКС)</t>
  </si>
  <si>
    <t>тыс. шт.</t>
  </si>
  <si>
    <t>Деятельность лесопитомников (сеянцы сосны с ЗКС)</t>
  </si>
  <si>
    <t xml:space="preserve">Производство профилированных изделий </t>
  </si>
  <si>
    <t>16.10</t>
  </si>
  <si>
    <t>Производство плиты горной (брусчатка), дорожного бордюра</t>
  </si>
  <si>
    <t>12.02.2021 получен статус резидента ТОСЭР, производство запущено в конце 2021 года</t>
  </si>
  <si>
    <t>Аналитический отчет о социально-экономической ситуации в муниципальном образовании "город Тулун" за 1 квартал 2025 г.</t>
  </si>
</sst>
</file>

<file path=xl/styles.xml><?xml version="1.0" encoding="utf-8"?>
<styleSheet xmlns="http://schemas.openxmlformats.org/spreadsheetml/2006/main">
  <numFmts count="5">
    <numFmt numFmtId="164" formatCode="_-* #,##0.00_-;\-* #,##0.00_-;_-* &quot;-&quot;??_-;_-@_-"/>
    <numFmt numFmtId="165" formatCode="_-* #,##0.00&quot;р.&quot;_-;\-* #,##0.00&quot;р.&quot;_-;_-* &quot;-&quot;??&quot;р.&quot;_-;_-@_-"/>
    <numFmt numFmtId="166" formatCode="0.0"/>
    <numFmt numFmtId="167" formatCode="0.000"/>
    <numFmt numFmtId="168" formatCode="0.0%"/>
  </numFmts>
  <fonts count="43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Arial Cyr"/>
      <family val="2"/>
      <charset val="204"/>
    </font>
    <font>
      <sz val="14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  <charset val="204"/>
    </font>
    <font>
      <b/>
      <u/>
      <sz val="14"/>
      <name val="Times New Roman"/>
      <family val="1"/>
    </font>
    <font>
      <u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</font>
    <font>
      <sz val="12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6"/>
      <name val="Arial Cyr"/>
      <family val="2"/>
      <charset val="204"/>
    </font>
    <font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b/>
      <u/>
      <sz val="14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sz val="16"/>
      <name val="Times New Roman"/>
      <family val="1"/>
    </font>
    <font>
      <b/>
      <sz val="16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Arial Cyr"/>
      <charset val="204"/>
    </font>
    <font>
      <b/>
      <sz val="20"/>
      <name val="Times New Roman"/>
      <family val="1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24"/>
      <name val="Arial"/>
      <family val="2"/>
      <charset val="204"/>
    </font>
    <font>
      <b/>
      <sz val="12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u/>
      <sz val="10"/>
      <color theme="10"/>
      <name val="Arial Cyr"/>
      <charset val="204"/>
    </font>
    <font>
      <sz val="20"/>
      <color rgb="FF35383B"/>
      <name val="Times New Roman"/>
      <family val="1"/>
      <charset val="204"/>
    </font>
    <font>
      <sz val="22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i/>
      <sz val="18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64"/>
      </left>
      <right style="hair">
        <color indexed="64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67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66" fontId="2" fillId="0" borderId="2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166" fontId="2" fillId="0" borderId="4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166" fontId="2" fillId="2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66" fontId="2" fillId="0" borderId="7" xfId="0" applyNumberFormat="1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166" fontId="2" fillId="2" borderId="3" xfId="0" applyNumberFormat="1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4" xfId="0" applyFont="1" applyBorder="1"/>
    <xf numFmtId="0" fontId="7" fillId="0" borderId="9" xfId="0" applyFont="1" applyBorder="1" applyAlignment="1">
      <alignment horizontal="center" vertical="center"/>
    </xf>
    <xf numFmtId="0" fontId="8" fillId="0" borderId="1" xfId="0" applyFont="1" applyBorder="1"/>
    <xf numFmtId="0" fontId="7" fillId="0" borderId="7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166" fontId="17" fillId="0" borderId="0" xfId="0" applyNumberFormat="1" applyFont="1" applyBorder="1" applyAlignment="1">
      <alignment horizontal="left" vertical="center" wrapText="1"/>
    </xf>
    <xf numFmtId="49" fontId="0" fillId="0" borderId="0" xfId="0" applyNumberFormat="1"/>
    <xf numFmtId="0" fontId="15" fillId="0" borderId="0" xfId="0" applyFont="1"/>
    <xf numFmtId="0" fontId="23" fillId="0" borderId="10" xfId="0" applyFont="1" applyBorder="1" applyAlignment="1">
      <alignment vertical="top" wrapText="1"/>
    </xf>
    <xf numFmtId="49" fontId="23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/>
    </xf>
    <xf numFmtId="0" fontId="24" fillId="0" borderId="10" xfId="0" applyFont="1" applyBorder="1"/>
    <xf numFmtId="0" fontId="21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21" fillId="0" borderId="11" xfId="0" applyFont="1" applyBorder="1" applyAlignment="1">
      <alignment wrapText="1"/>
    </xf>
    <xf numFmtId="49" fontId="21" fillId="0" borderId="11" xfId="0" applyNumberFormat="1" applyFont="1" applyBorder="1" applyAlignment="1">
      <alignment horizontal="center" wrapText="1"/>
    </xf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center" wrapText="1"/>
    </xf>
    <xf numFmtId="0" fontId="19" fillId="0" borderId="0" xfId="0" applyFont="1"/>
    <xf numFmtId="49" fontId="19" fillId="0" borderId="0" xfId="0" applyNumberFormat="1" applyFont="1"/>
    <xf numFmtId="0" fontId="9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right" wrapText="1"/>
    </xf>
    <xf numFmtId="0" fontId="7" fillId="0" borderId="4" xfId="0" applyFont="1" applyBorder="1" applyAlignment="1">
      <alignment horizontal="center"/>
    </xf>
    <xf numFmtId="0" fontId="24" fillId="2" borderId="10" xfId="0" applyFont="1" applyFill="1" applyBorder="1"/>
    <xf numFmtId="49" fontId="21" fillId="0" borderId="13" xfId="0" applyNumberFormat="1" applyFont="1" applyBorder="1" applyAlignment="1">
      <alignment horizontal="center" wrapText="1"/>
    </xf>
    <xf numFmtId="49" fontId="21" fillId="0" borderId="13" xfId="0" applyNumberFormat="1" applyFont="1" applyBorder="1" applyAlignment="1">
      <alignment horizontal="center"/>
    </xf>
    <xf numFmtId="0" fontId="21" fillId="2" borderId="11" xfId="0" applyFont="1" applyFill="1" applyBorder="1" applyAlignment="1">
      <alignment horizontal="center" wrapText="1"/>
    </xf>
    <xf numFmtId="0" fontId="22" fillId="0" borderId="13" xfId="0" applyFont="1" applyBorder="1" applyAlignment="1">
      <alignment wrapText="1"/>
    </xf>
    <xf numFmtId="0" fontId="22" fillId="0" borderId="13" xfId="0" applyFont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166" fontId="2" fillId="0" borderId="6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21" fillId="3" borderId="11" xfId="0" applyFont="1" applyFill="1" applyBorder="1" applyAlignment="1">
      <alignment horizontal="center" wrapText="1"/>
    </xf>
    <xf numFmtId="0" fontId="31" fillId="0" borderId="0" xfId="0" applyFont="1" applyFill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29" fillId="0" borderId="1" xfId="0" applyFont="1" applyBorder="1" applyAlignment="1">
      <alignment vertical="center"/>
    </xf>
    <xf numFmtId="0" fontId="29" fillId="3" borderId="0" xfId="0" applyFont="1" applyFill="1"/>
    <xf numFmtId="0" fontId="29" fillId="0" borderId="0" xfId="0" applyFont="1"/>
    <xf numFmtId="0" fontId="29" fillId="0" borderId="0" xfId="0" applyFont="1" applyAlignment="1">
      <alignment vertical="center"/>
    </xf>
    <xf numFmtId="0" fontId="29" fillId="3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1" xfId="0" applyFont="1" applyFill="1" applyBorder="1" applyAlignment="1">
      <alignment vertical="center"/>
    </xf>
    <xf numFmtId="0" fontId="29" fillId="0" borderId="17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9" fillId="0" borderId="3" xfId="0" applyFont="1" applyFill="1" applyBorder="1" applyAlignment="1">
      <alignment vertical="center"/>
    </xf>
    <xf numFmtId="0" fontId="29" fillId="3" borderId="18" xfId="0" applyFont="1" applyFill="1" applyBorder="1" applyAlignment="1">
      <alignment vertical="center" wrapText="1"/>
    </xf>
    <xf numFmtId="0" fontId="29" fillId="3" borderId="19" xfId="0" applyFont="1" applyFill="1" applyBorder="1" applyAlignment="1">
      <alignment vertical="center" wrapText="1"/>
    </xf>
    <xf numFmtId="0" fontId="29" fillId="3" borderId="20" xfId="0" applyFont="1" applyFill="1" applyBorder="1" applyAlignment="1">
      <alignment vertical="center" wrapText="1"/>
    </xf>
    <xf numFmtId="0" fontId="29" fillId="0" borderId="4" xfId="0" applyFont="1" applyBorder="1" applyAlignment="1">
      <alignment vertical="center"/>
    </xf>
    <xf numFmtId="0" fontId="29" fillId="0" borderId="4" xfId="0" applyFont="1" applyFill="1" applyBorder="1" applyAlignment="1">
      <alignment vertical="center"/>
    </xf>
    <xf numFmtId="0" fontId="29" fillId="3" borderId="8" xfId="0" applyFont="1" applyFill="1" applyBorder="1" applyAlignment="1">
      <alignment vertical="center" wrapText="1"/>
    </xf>
    <xf numFmtId="0" fontId="29" fillId="3" borderId="21" xfId="0" applyFont="1" applyFill="1" applyBorder="1" applyAlignment="1">
      <alignment vertical="center" wrapText="1"/>
    </xf>
    <xf numFmtId="0" fontId="29" fillId="3" borderId="22" xfId="0" applyFont="1" applyFill="1" applyBorder="1" applyAlignment="1">
      <alignment vertical="center" wrapText="1"/>
    </xf>
    <xf numFmtId="0" fontId="29" fillId="0" borderId="7" xfId="0" applyFont="1" applyBorder="1" applyAlignment="1">
      <alignment vertical="center"/>
    </xf>
    <xf numFmtId="0" fontId="29" fillId="0" borderId="7" xfId="0" applyFont="1" applyFill="1" applyBorder="1" applyAlignment="1">
      <alignment vertical="center"/>
    </xf>
    <xf numFmtId="0" fontId="29" fillId="3" borderId="18" xfId="0" applyFont="1" applyFill="1" applyBorder="1" applyAlignment="1">
      <alignment vertical="center"/>
    </xf>
    <xf numFmtId="0" fontId="29" fillId="3" borderId="0" xfId="0" applyFont="1" applyFill="1" applyBorder="1" applyAlignment="1">
      <alignment vertical="center" wrapText="1"/>
    </xf>
    <xf numFmtId="0" fontId="29" fillId="3" borderId="24" xfId="0" applyFont="1" applyFill="1" applyBorder="1" applyAlignment="1">
      <alignment vertical="center" wrapText="1"/>
    </xf>
    <xf numFmtId="0" fontId="29" fillId="3" borderId="25" xfId="0" applyFont="1" applyFill="1" applyBorder="1" applyAlignment="1">
      <alignment vertical="center" wrapText="1"/>
    </xf>
    <xf numFmtId="0" fontId="29" fillId="0" borderId="2" xfId="0" applyFont="1" applyBorder="1" applyAlignment="1">
      <alignment vertical="center"/>
    </xf>
    <xf numFmtId="0" fontId="29" fillId="0" borderId="2" xfId="0" applyFont="1" applyFill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6" xfId="0" applyFont="1" applyBorder="1" applyAlignment="1">
      <alignment vertical="center"/>
    </xf>
    <xf numFmtId="0" fontId="29" fillId="0" borderId="6" xfId="0" applyFont="1" applyFill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29" fillId="0" borderId="9" xfId="0" applyFont="1" applyFill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6" xfId="0" applyFont="1" applyBorder="1" applyAlignment="1">
      <alignment vertical="center"/>
    </xf>
    <xf numFmtId="0" fontId="29" fillId="0" borderId="26" xfId="0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32" fillId="4" borderId="6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left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4" fillId="0" borderId="0" xfId="0" applyFont="1" applyBorder="1"/>
    <xf numFmtId="0" fontId="21" fillId="0" borderId="0" xfId="0" applyFont="1" applyBorder="1"/>
    <xf numFmtId="49" fontId="21" fillId="0" borderId="0" xfId="0" applyNumberFormat="1" applyFont="1" applyBorder="1"/>
    <xf numFmtId="0" fontId="21" fillId="0" borderId="0" xfId="0" applyFont="1" applyAlignment="1">
      <alignment horizontal="right" vertical="center" wrapText="1"/>
    </xf>
    <xf numFmtId="0" fontId="33" fillId="3" borderId="0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29" fillId="5" borderId="16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vertical="center"/>
    </xf>
    <xf numFmtId="0" fontId="29" fillId="5" borderId="0" xfId="0" applyFont="1" applyFill="1"/>
    <xf numFmtId="0" fontId="21" fillId="5" borderId="16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/>
    </xf>
    <xf numFmtId="49" fontId="21" fillId="4" borderId="16" xfId="0" applyNumberFormat="1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/>
    </xf>
    <xf numFmtId="0" fontId="21" fillId="4" borderId="30" xfId="0" applyFont="1" applyFill="1" applyBorder="1" applyAlignment="1">
      <alignment horizontal="center" vertical="center" wrapText="1"/>
    </xf>
    <xf numFmtId="2" fontId="24" fillId="2" borderId="11" xfId="0" applyNumberFormat="1" applyFont="1" applyFill="1" applyBorder="1"/>
    <xf numFmtId="49" fontId="21" fillId="0" borderId="45" xfId="0" applyNumberFormat="1" applyFont="1" applyBorder="1" applyAlignment="1">
      <alignment horizontal="center" wrapText="1"/>
    </xf>
    <xf numFmtId="0" fontId="21" fillId="0" borderId="45" xfId="0" applyFont="1" applyBorder="1" applyAlignment="1">
      <alignment horizontal="center"/>
    </xf>
    <xf numFmtId="0" fontId="22" fillId="0" borderId="45" xfId="0" applyFont="1" applyBorder="1" applyAlignment="1">
      <alignment wrapText="1"/>
    </xf>
    <xf numFmtId="0" fontId="21" fillId="0" borderId="10" xfId="0" applyFont="1" applyBorder="1" applyAlignment="1">
      <alignment vertical="top" wrapText="1"/>
    </xf>
    <xf numFmtId="49" fontId="21" fillId="0" borderId="10" xfId="0" applyNumberFormat="1" applyFont="1" applyBorder="1" applyAlignment="1">
      <alignment horizontal="center" vertical="top" wrapText="1"/>
    </xf>
    <xf numFmtId="0" fontId="0" fillId="0" borderId="0" xfId="0" applyFont="1"/>
    <xf numFmtId="0" fontId="21" fillId="3" borderId="45" xfId="0" applyFont="1" applyFill="1" applyBorder="1" applyAlignment="1">
      <alignment horizontal="center" wrapText="1"/>
    </xf>
    <xf numFmtId="167" fontId="2" fillId="0" borderId="3" xfId="0" applyNumberFormat="1" applyFont="1" applyFill="1" applyBorder="1" applyAlignment="1">
      <alignment horizontal="left" vertical="center" wrapText="1"/>
    </xf>
    <xf numFmtId="167" fontId="2" fillId="0" borderId="9" xfId="0" applyNumberFormat="1" applyFont="1" applyFill="1" applyBorder="1" applyAlignment="1">
      <alignment horizontal="left" vertical="center" wrapText="1"/>
    </xf>
    <xf numFmtId="167" fontId="2" fillId="0" borderId="4" xfId="0" applyNumberFormat="1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66" fontId="2" fillId="0" borderId="4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horizontal="left" vertical="center" wrapText="1"/>
    </xf>
    <xf numFmtId="0" fontId="29" fillId="3" borderId="0" xfId="0" applyFont="1" applyFill="1" applyBorder="1" applyAlignment="1">
      <alignment vertical="center" wrapText="1"/>
    </xf>
    <xf numFmtId="0" fontId="29" fillId="3" borderId="23" xfId="0" applyFont="1" applyFill="1" applyBorder="1" applyAlignment="1">
      <alignment vertical="center" wrapText="1"/>
    </xf>
    <xf numFmtId="0" fontId="33" fillId="0" borderId="16" xfId="0" applyFont="1" applyBorder="1"/>
    <xf numFmtId="0" fontId="33" fillId="0" borderId="16" xfId="0" applyFont="1" applyBorder="1" applyAlignment="1"/>
    <xf numFmtId="0" fontId="33" fillId="0" borderId="16" xfId="0" applyFont="1" applyBorder="1" applyAlignment="1">
      <alignment vertical="center" wrapText="1"/>
    </xf>
    <xf numFmtId="0" fontId="33" fillId="0" borderId="16" xfId="0" applyFont="1" applyBorder="1" applyAlignment="1">
      <alignment vertical="center"/>
    </xf>
    <xf numFmtId="0" fontId="33" fillId="0" borderId="16" xfId="0" applyFont="1" applyBorder="1" applyAlignment="1">
      <alignment horizontal="center"/>
    </xf>
    <xf numFmtId="0" fontId="33" fillId="0" borderId="16" xfId="0" applyFont="1" applyBorder="1" applyAlignment="1">
      <alignment horizontal="center" vertical="center" wrapText="1"/>
    </xf>
    <xf numFmtId="0" fontId="21" fillId="0" borderId="46" xfId="0" applyFont="1" applyBorder="1" applyAlignment="1">
      <alignment wrapText="1"/>
    </xf>
    <xf numFmtId="49" fontId="21" fillId="0" borderId="46" xfId="0" applyNumberFormat="1" applyFont="1" applyBorder="1" applyAlignment="1">
      <alignment horizontal="center" wrapText="1"/>
    </xf>
    <xf numFmtId="0" fontId="21" fillId="0" borderId="46" xfId="0" applyFont="1" applyBorder="1" applyAlignment="1">
      <alignment horizontal="center"/>
    </xf>
    <xf numFmtId="0" fontId="21" fillId="3" borderId="46" xfId="0" applyFont="1" applyFill="1" applyBorder="1" applyAlignment="1">
      <alignment horizontal="center" wrapText="1"/>
    </xf>
    <xf numFmtId="49" fontId="36" fillId="0" borderId="31" xfId="0" applyNumberFormat="1" applyFont="1" applyFill="1" applyBorder="1" applyAlignment="1" applyProtection="1">
      <alignment vertical="top" wrapText="1"/>
      <protection locked="0"/>
    </xf>
    <xf numFmtId="0" fontId="23" fillId="0" borderId="47" xfId="2" applyFont="1" applyBorder="1" applyAlignment="1">
      <alignment wrapText="1"/>
    </xf>
    <xf numFmtId="49" fontId="21" fillId="0" borderId="48" xfId="0" applyNumberFormat="1" applyFont="1" applyBorder="1" applyAlignment="1">
      <alignment horizontal="center" wrapText="1"/>
    </xf>
    <xf numFmtId="0" fontId="21" fillId="0" borderId="48" xfId="0" applyFont="1" applyBorder="1" applyAlignment="1">
      <alignment horizontal="center"/>
    </xf>
    <xf numFmtId="0" fontId="21" fillId="3" borderId="48" xfId="0" applyFont="1" applyFill="1" applyBorder="1" applyAlignment="1">
      <alignment horizontal="center" wrapText="1"/>
    </xf>
    <xf numFmtId="49" fontId="21" fillId="0" borderId="49" xfId="0" applyNumberFormat="1" applyFont="1" applyBorder="1" applyAlignment="1">
      <alignment horizontal="center"/>
    </xf>
    <xf numFmtId="0" fontId="21" fillId="0" borderId="49" xfId="0" applyFont="1" applyBorder="1" applyAlignment="1">
      <alignment horizontal="center"/>
    </xf>
    <xf numFmtId="0" fontId="38" fillId="0" borderId="51" xfId="0" applyFont="1" applyBorder="1"/>
    <xf numFmtId="0" fontId="22" fillId="0" borderId="49" xfId="0" applyFont="1" applyBorder="1" applyAlignment="1">
      <alignment wrapText="1"/>
    </xf>
    <xf numFmtId="49" fontId="21" fillId="0" borderId="49" xfId="0" applyNumberFormat="1" applyFont="1" applyBorder="1" applyAlignment="1">
      <alignment horizontal="center" wrapText="1"/>
    </xf>
    <xf numFmtId="0" fontId="21" fillId="0" borderId="49" xfId="0" applyFont="1" applyBorder="1" applyAlignment="1">
      <alignment horizontal="center" wrapText="1"/>
    </xf>
    <xf numFmtId="2" fontId="33" fillId="0" borderId="0" xfId="0" applyNumberFormat="1" applyFont="1" applyAlignment="1">
      <alignment horizontal="left" vertical="center" wrapText="1"/>
    </xf>
    <xf numFmtId="0" fontId="23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4" xfId="0" applyNumberFormat="1" applyFont="1" applyFill="1" applyBorder="1" applyAlignment="1">
      <alignment horizontal="left" vertical="center" wrapText="1"/>
    </xf>
    <xf numFmtId="14" fontId="21" fillId="0" borderId="52" xfId="0" applyNumberFormat="1" applyFont="1" applyFill="1" applyBorder="1" applyAlignment="1">
      <alignment horizontal="center" wrapText="1"/>
    </xf>
    <xf numFmtId="0" fontId="21" fillId="0" borderId="16" xfId="0" applyFont="1" applyFill="1" applyBorder="1" applyAlignment="1">
      <alignment horizontal="center" wrapText="1"/>
    </xf>
    <xf numFmtId="2" fontId="24" fillId="2" borderId="53" xfId="0" applyNumberFormat="1" applyFont="1" applyFill="1" applyBorder="1"/>
    <xf numFmtId="0" fontId="23" fillId="0" borderId="0" xfId="2" applyFont="1" applyBorder="1" applyAlignment="1">
      <alignment wrapText="1"/>
    </xf>
    <xf numFmtId="0" fontId="33" fillId="0" borderId="6" xfId="0" applyFont="1" applyBorder="1"/>
    <xf numFmtId="0" fontId="33" fillId="0" borderId="6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164" fontId="40" fillId="0" borderId="11" xfId="3" applyFont="1" applyBorder="1"/>
    <xf numFmtId="164" fontId="41" fillId="0" borderId="45" xfId="3" applyFont="1" applyBorder="1"/>
    <xf numFmtId="164" fontId="42" fillId="0" borderId="13" xfId="3" applyFont="1" applyBorder="1"/>
    <xf numFmtId="164" fontId="40" fillId="0" borderId="45" xfId="3" applyFont="1" applyBorder="1"/>
    <xf numFmtId="164" fontId="41" fillId="0" borderId="13" xfId="3" applyFont="1" applyBorder="1"/>
    <xf numFmtId="164" fontId="40" fillId="0" borderId="16" xfId="3" applyFont="1" applyBorder="1"/>
    <xf numFmtId="164" fontId="41" fillId="0" borderId="49" xfId="3" applyFont="1" applyBorder="1"/>
    <xf numFmtId="167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3" fillId="0" borderId="0" xfId="0" applyFont="1" applyBorder="1"/>
    <xf numFmtId="0" fontId="33" fillId="0" borderId="0" xfId="0" applyFont="1" applyBorder="1" applyAlignment="1">
      <alignment horizontal="center" vertical="center" wrapText="1"/>
    </xf>
    <xf numFmtId="0" fontId="33" fillId="6" borderId="0" xfId="0" applyFont="1" applyFill="1" applyBorder="1" applyAlignment="1">
      <alignment horizontal="center" vertical="center"/>
    </xf>
    <xf numFmtId="0" fontId="33" fillId="0" borderId="27" xfId="0" applyFont="1" applyBorder="1" applyAlignment="1">
      <alignment horizontal="center" vertical="center" wrapText="1"/>
    </xf>
    <xf numFmtId="0" fontId="33" fillId="6" borderId="27" xfId="0" applyFont="1" applyFill="1" applyBorder="1" applyAlignment="1">
      <alignment horizontal="center" vertical="center"/>
    </xf>
    <xf numFmtId="0" fontId="33" fillId="0" borderId="27" xfId="0" applyFont="1" applyBorder="1" applyAlignment="1">
      <alignment horizontal="center"/>
    </xf>
    <xf numFmtId="0" fontId="21" fillId="3" borderId="10" xfId="0" applyFont="1" applyFill="1" applyBorder="1" applyAlignment="1">
      <alignment horizontal="center"/>
    </xf>
    <xf numFmtId="0" fontId="21" fillId="3" borderId="11" xfId="0" applyFont="1" applyFill="1" applyBorder="1" applyAlignment="1">
      <alignment horizontal="center"/>
    </xf>
    <xf numFmtId="0" fontId="21" fillId="3" borderId="46" xfId="0" applyFont="1" applyFill="1" applyBorder="1" applyAlignment="1">
      <alignment horizontal="center"/>
    </xf>
    <xf numFmtId="0" fontId="21" fillId="3" borderId="45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left" vertical="center" wrapText="1"/>
    </xf>
    <xf numFmtId="166" fontId="2" fillId="3" borderId="3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166" fontId="2" fillId="3" borderId="4" xfId="0" applyNumberFormat="1" applyFont="1" applyFill="1" applyBorder="1" applyAlignment="1">
      <alignment horizontal="left" vertical="center" wrapText="1"/>
    </xf>
    <xf numFmtId="167" fontId="2" fillId="3" borderId="9" xfId="0" applyNumberFormat="1" applyFont="1" applyFill="1" applyBorder="1" applyAlignment="1">
      <alignment horizontal="left" vertical="center" wrapText="1"/>
    </xf>
    <xf numFmtId="166" fontId="5" fillId="3" borderId="6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166" fontId="2" fillId="0" borderId="6" xfId="0" applyNumberFormat="1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left" vertical="center" wrapText="1"/>
    </xf>
    <xf numFmtId="167" fontId="2" fillId="3" borderId="4" xfId="0" applyNumberFormat="1" applyFont="1" applyFill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7" fontId="2" fillId="0" borderId="3" xfId="0" applyNumberFormat="1" applyFont="1" applyBorder="1" applyAlignment="1">
      <alignment horizontal="left" vertical="center" wrapText="1"/>
    </xf>
    <xf numFmtId="167" fontId="2" fillId="0" borderId="9" xfId="0" applyNumberFormat="1" applyFont="1" applyBorder="1" applyAlignment="1">
      <alignment horizontal="left" vertical="center" wrapText="1"/>
    </xf>
    <xf numFmtId="167" fontId="2" fillId="0" borderId="4" xfId="0" applyNumberFormat="1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left" vertical="center" wrapText="1"/>
    </xf>
    <xf numFmtId="2" fontId="24" fillId="0" borderId="11" xfId="0" applyNumberFormat="1" applyFont="1" applyBorder="1"/>
    <xf numFmtId="0" fontId="39" fillId="0" borderId="54" xfId="0" applyFont="1" applyFill="1" applyBorder="1" applyAlignment="1">
      <alignment horizontal="center" wrapText="1"/>
    </xf>
    <xf numFmtId="0" fontId="39" fillId="0" borderId="55" xfId="0" applyFont="1" applyFill="1" applyBorder="1" applyAlignment="1">
      <alignment horizontal="center" wrapText="1"/>
    </xf>
    <xf numFmtId="0" fontId="21" fillId="3" borderId="48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168" fontId="2" fillId="3" borderId="6" xfId="0" applyNumberFormat="1" applyFont="1" applyFill="1" applyBorder="1" applyAlignment="1">
      <alignment horizontal="left" vertical="center" wrapText="1"/>
    </xf>
    <xf numFmtId="0" fontId="39" fillId="3" borderId="16" xfId="0" applyFont="1" applyFill="1" applyBorder="1" applyAlignment="1">
      <alignment horizontal="center" wrapText="1"/>
    </xf>
    <xf numFmtId="167" fontId="2" fillId="3" borderId="3" xfId="0" applyNumberFormat="1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9" fillId="3" borderId="43" xfId="0" applyFont="1" applyFill="1" applyBorder="1" applyAlignment="1">
      <alignment vertical="center" wrapText="1"/>
    </xf>
    <xf numFmtId="0" fontId="29" fillId="3" borderId="44" xfId="0" applyFont="1" applyFill="1" applyBorder="1" applyAlignment="1">
      <alignment vertical="center" wrapText="1"/>
    </xf>
    <xf numFmtId="0" fontId="29" fillId="3" borderId="32" xfId="0" applyFont="1" applyFill="1" applyBorder="1" applyAlignment="1">
      <alignment vertical="center" wrapText="1"/>
    </xf>
    <xf numFmtId="0" fontId="29" fillId="3" borderId="12" xfId="0" applyFont="1" applyFill="1" applyBorder="1" applyAlignment="1">
      <alignment vertical="center" wrapText="1"/>
    </xf>
    <xf numFmtId="0" fontId="29" fillId="3" borderId="33" xfId="0" applyFont="1" applyFill="1" applyBorder="1" applyAlignment="1">
      <alignment vertical="center" wrapText="1"/>
    </xf>
    <xf numFmtId="0" fontId="35" fillId="3" borderId="32" xfId="0" applyFont="1" applyFill="1" applyBorder="1" applyAlignment="1">
      <alignment vertical="center" wrapText="1"/>
    </xf>
    <xf numFmtId="0" fontId="35" fillId="3" borderId="12" xfId="0" applyFont="1" applyFill="1" applyBorder="1" applyAlignment="1">
      <alignment vertical="center" wrapText="1"/>
    </xf>
    <xf numFmtId="0" fontId="35" fillId="3" borderId="33" xfId="0" applyFont="1" applyFill="1" applyBorder="1" applyAlignment="1">
      <alignment vertical="center" wrapText="1"/>
    </xf>
    <xf numFmtId="0" fontId="29" fillId="3" borderId="35" xfId="0" applyFont="1" applyFill="1" applyBorder="1" applyAlignment="1">
      <alignment vertical="center" wrapText="1"/>
    </xf>
    <xf numFmtId="0" fontId="29" fillId="3" borderId="17" xfId="0" applyFont="1" applyFill="1" applyBorder="1" applyAlignment="1">
      <alignment vertical="center" wrapText="1"/>
    </xf>
    <xf numFmtId="0" fontId="35" fillId="3" borderId="0" xfId="0" applyFont="1" applyFill="1" applyBorder="1" applyAlignment="1">
      <alignment horizontal="justify" vertical="center" wrapText="1"/>
    </xf>
    <xf numFmtId="0" fontId="35" fillId="3" borderId="36" xfId="0" applyFont="1" applyFill="1" applyBorder="1" applyAlignment="1">
      <alignment vertical="center" wrapText="1"/>
    </xf>
    <xf numFmtId="0" fontId="35" fillId="3" borderId="37" xfId="0" applyFont="1" applyFill="1" applyBorder="1" applyAlignment="1">
      <alignment vertical="center" wrapText="1"/>
    </xf>
    <xf numFmtId="0" fontId="35" fillId="3" borderId="38" xfId="0" applyFont="1" applyFill="1" applyBorder="1" applyAlignment="1">
      <alignment vertical="center" wrapText="1"/>
    </xf>
    <xf numFmtId="0" fontId="29" fillId="3" borderId="19" xfId="0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9" fillId="3" borderId="0" xfId="0" applyFont="1" applyFill="1" applyBorder="1" applyAlignment="1">
      <alignment vertical="center" wrapText="1"/>
    </xf>
    <xf numFmtId="0" fontId="29" fillId="3" borderId="23" xfId="0" applyFont="1" applyFill="1" applyBorder="1" applyAlignment="1">
      <alignment vertical="center" wrapText="1"/>
    </xf>
    <xf numFmtId="0" fontId="29" fillId="3" borderId="18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 wrapText="1"/>
    </xf>
    <xf numFmtId="0" fontId="29" fillId="3" borderId="32" xfId="0" applyFont="1" applyFill="1" applyBorder="1" applyAlignment="1">
      <alignment horizontal="left" vertical="center" wrapText="1"/>
    </xf>
    <xf numFmtId="0" fontId="29" fillId="3" borderId="12" xfId="0" applyFont="1" applyFill="1" applyBorder="1" applyAlignment="1">
      <alignment horizontal="left" vertical="center" wrapText="1"/>
    </xf>
    <xf numFmtId="0" fontId="29" fillId="3" borderId="33" xfId="0" applyFont="1" applyFill="1" applyBorder="1" applyAlignment="1">
      <alignment horizontal="left" vertical="center" wrapText="1"/>
    </xf>
    <xf numFmtId="0" fontId="29" fillId="5" borderId="16" xfId="0" applyFont="1" applyFill="1" applyBorder="1" applyAlignment="1">
      <alignment vertical="center"/>
    </xf>
    <xf numFmtId="0" fontId="29" fillId="0" borderId="0" xfId="0" applyFont="1" applyAlignment="1">
      <alignment horizontal="right" vertical="center" wrapText="1"/>
    </xf>
    <xf numFmtId="0" fontId="14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9" fillId="0" borderId="31" xfId="0" applyFont="1" applyBorder="1" applyAlignment="1">
      <alignment horizontal="right" vertical="center"/>
    </xf>
    <xf numFmtId="0" fontId="23" fillId="0" borderId="0" xfId="0" applyFont="1" applyBorder="1" applyAlignment="1">
      <alignment vertical="center" wrapText="1"/>
    </xf>
    <xf numFmtId="0" fontId="22" fillId="0" borderId="15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4" borderId="15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50" xfId="0" applyFont="1" applyFill="1" applyBorder="1" applyAlignment="1">
      <alignment horizontal="center" wrapText="1"/>
    </xf>
    <xf numFmtId="0" fontId="22" fillId="4" borderId="27" xfId="0" applyFont="1" applyFill="1" applyBorder="1" applyAlignment="1">
      <alignment horizontal="center" wrapText="1"/>
    </xf>
    <xf numFmtId="0" fontId="22" fillId="4" borderId="14" xfId="0" applyFont="1" applyFill="1" applyBorder="1" applyAlignment="1">
      <alignment horizontal="center" wrapText="1"/>
    </xf>
    <xf numFmtId="0" fontId="22" fillId="4" borderId="15" xfId="0" applyFont="1" applyFill="1" applyBorder="1" applyAlignment="1">
      <alignment horizontal="center" vertical="justify" wrapText="1"/>
    </xf>
    <xf numFmtId="0" fontId="22" fillId="4" borderId="12" xfId="0" applyFont="1" applyFill="1" applyBorder="1" applyAlignment="1">
      <alignment horizontal="center" vertical="justify" wrapText="1"/>
    </xf>
    <xf numFmtId="0" fontId="22" fillId="4" borderId="14" xfId="0" applyFont="1" applyFill="1" applyBorder="1" applyAlignment="1">
      <alignment horizontal="center" vertical="justify" wrapText="1"/>
    </xf>
    <xf numFmtId="0" fontId="21" fillId="0" borderId="0" xfId="0" applyFont="1" applyFill="1" applyBorder="1"/>
    <xf numFmtId="0" fontId="21" fillId="5" borderId="6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21" fillId="5" borderId="29" xfId="0" applyFont="1" applyFill="1" applyBorder="1" applyAlignment="1">
      <alignment horizontal="center" vertical="center" wrapText="1"/>
    </xf>
    <xf numFmtId="49" fontId="21" fillId="5" borderId="16" xfId="1" applyNumberFormat="1" applyFont="1" applyFill="1" applyBorder="1" applyAlignment="1">
      <alignment horizontal="center" vertical="center" wrapText="1"/>
    </xf>
    <xf numFmtId="49" fontId="21" fillId="5" borderId="16" xfId="0" applyNumberFormat="1" applyFont="1" applyFill="1" applyBorder="1" applyAlignment="1">
      <alignment vertical="center"/>
    </xf>
    <xf numFmtId="0" fontId="21" fillId="5" borderId="28" xfId="0" applyFont="1" applyFill="1" applyBorder="1" applyAlignment="1">
      <alignment horizontal="center" vertical="center" wrapText="1"/>
    </xf>
    <xf numFmtId="0" fontId="21" fillId="5" borderId="27" xfId="0" applyFont="1" applyFill="1" applyBorder="1" applyAlignment="1">
      <alignment horizontal="center" vertical="center" wrapText="1"/>
    </xf>
    <xf numFmtId="0" fontId="21" fillId="5" borderId="39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31" xfId="0" applyFont="1" applyFill="1" applyBorder="1" applyAlignment="1">
      <alignment horizontal="center" vertical="center" wrapText="1"/>
    </xf>
    <xf numFmtId="0" fontId="21" fillId="5" borderId="34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40" xfId="0" applyFont="1" applyFill="1" applyBorder="1" applyAlignment="1">
      <alignment horizontal="center" vertical="center" wrapText="1"/>
    </xf>
    <xf numFmtId="0" fontId="21" fillId="5" borderId="41" xfId="0" applyFont="1" applyFill="1" applyBorder="1" applyAlignment="1">
      <alignment horizontal="center" vertical="center" wrapText="1"/>
    </xf>
    <xf numFmtId="0" fontId="21" fillId="5" borderId="4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3" fillId="0" borderId="6" xfId="0" applyFont="1" applyBorder="1" applyAlignment="1">
      <alignment horizontal="center" vertical="top"/>
    </xf>
    <xf numFmtId="0" fontId="33" fillId="0" borderId="1" xfId="0" applyFont="1" applyBorder="1" applyAlignment="1">
      <alignment horizontal="center" vertical="top"/>
    </xf>
    <xf numFmtId="0" fontId="33" fillId="0" borderId="0" xfId="0" applyFont="1" applyBorder="1" applyAlignment="1">
      <alignment horizontal="center" vertical="top"/>
    </xf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justify"/>
    </xf>
  </cellXfs>
  <cellStyles count="4">
    <cellStyle name="Гиперссылка" xfId="2" builtinId="8"/>
    <cellStyle name="Денежный" xfId="1" builtinId="4"/>
    <cellStyle name="Обычный" xfId="0" builtinId="0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5;&#1056;&#1054;&#1043;&#1053;&#1054;&#1047;/&#1055;&#1056;&#1054;&#1043;&#1053;&#1054;&#1047;%20&#1076;&#1086;%202023/&#1055;&#1088;&#1086;&#1075;&#1085;&#1086;&#1079;%20&#1058;&#1091;&#1083;&#1091;&#1085;-2021-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 2021-2023 "/>
      <sheetName val="Приложение 2"/>
      <sheetName val="Прил 3 (расчет ИФО) (2)"/>
      <sheetName val="Прил 4 (показатели предприятий)"/>
      <sheetName val="Прил 5 Прогноз по поселениям"/>
      <sheetName val="Прил 6 Инвестпроек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 t="str">
            <v>Расширение действующего производства по переработке дикорастущего сырья и консервированию овощей и фруктов</v>
          </cell>
          <cell r="D7" t="str">
            <v>ООО "Кедр"</v>
          </cell>
        </row>
        <row r="12">
          <cell r="C12" t="str">
            <v>Создание пункта шиномонтажа и реализации шин</v>
          </cell>
          <cell r="D12" t="str">
            <v>ООО "Шанс"</v>
          </cell>
        </row>
        <row r="17">
          <cell r="C17" t="str">
            <v>Строительство бетонных заводов в г. Тулуне</v>
          </cell>
          <cell r="D17" t="str">
            <v>ООО "Корпорация Бетона"</v>
          </cell>
        </row>
        <row r="22">
          <cell r="C22" t="str">
            <v>Создание тепличнолесопитомнического комплекса</v>
          </cell>
          <cell r="D22" t="str">
            <v>ООО "Енисей"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rusprofile.ru/codes/23610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2"/>
  <sheetViews>
    <sheetView tabSelected="1" view="pageBreakPreview" zoomScale="75" zoomScaleNormal="75" zoomScaleSheetLayoutView="75" workbookViewId="0">
      <selection activeCell="M6" sqref="M6"/>
    </sheetView>
  </sheetViews>
  <sheetFormatPr defaultRowHeight="12.75"/>
  <cols>
    <col min="1" max="1" width="71.7109375" customWidth="1"/>
    <col min="2" max="2" width="11.7109375" customWidth="1"/>
    <col min="3" max="3" width="15.42578125" customWidth="1"/>
    <col min="4" max="4" width="21.85546875" customWidth="1"/>
    <col min="5" max="5" width="14.7109375" customWidth="1"/>
  </cols>
  <sheetData>
    <row r="1" spans="1:5" ht="18">
      <c r="A1" s="2"/>
      <c r="B1" s="2"/>
      <c r="C1" s="1"/>
      <c r="D1" s="280"/>
      <c r="E1" s="280"/>
    </row>
    <row r="2" spans="1:5" ht="51" customHeight="1">
      <c r="A2" s="281" t="s">
        <v>285</v>
      </c>
      <c r="B2" s="281"/>
      <c r="C2" s="281"/>
      <c r="D2" s="281"/>
      <c r="E2" s="281"/>
    </row>
    <row r="3" spans="1:5" ht="18">
      <c r="A3" s="282"/>
      <c r="B3" s="282"/>
      <c r="C3" s="282"/>
      <c r="D3" s="282"/>
      <c r="E3" s="282"/>
    </row>
    <row r="4" spans="1:5" ht="111" customHeight="1">
      <c r="A4" s="136" t="s">
        <v>5</v>
      </c>
      <c r="B4" s="137" t="s">
        <v>6</v>
      </c>
      <c r="C4" s="138" t="s">
        <v>7</v>
      </c>
      <c r="D4" s="139" t="s">
        <v>8</v>
      </c>
      <c r="E4" s="138" t="s">
        <v>9</v>
      </c>
    </row>
    <row r="5" spans="1:5" ht="18.75">
      <c r="A5" s="284" t="s">
        <v>10</v>
      </c>
      <c r="B5" s="285"/>
      <c r="C5" s="285"/>
      <c r="D5" s="285"/>
      <c r="E5" s="286"/>
    </row>
    <row r="6" spans="1:5" ht="39">
      <c r="A6" s="3" t="s">
        <v>202</v>
      </c>
      <c r="B6" s="38" t="s">
        <v>11</v>
      </c>
      <c r="C6" s="76">
        <f>SUM(C10:C20)</f>
        <v>2489.0699999999997</v>
      </c>
      <c r="D6" s="76">
        <f>SUM(D8,D13:D20)</f>
        <v>2130.83</v>
      </c>
      <c r="E6" s="83">
        <f>C6/D6*100</f>
        <v>116.81222809890981</v>
      </c>
    </row>
    <row r="7" spans="1:5" ht="18.75">
      <c r="A7" s="7" t="s">
        <v>12</v>
      </c>
      <c r="B7" s="8"/>
      <c r="C7" s="71"/>
      <c r="D7" s="204"/>
      <c r="E7" s="9"/>
    </row>
    <row r="8" spans="1:5" ht="41.25" customHeight="1">
      <c r="A8" s="70" t="s">
        <v>167</v>
      </c>
      <c r="B8" s="10" t="s">
        <v>11</v>
      </c>
      <c r="C8" s="244">
        <v>4.8</v>
      </c>
      <c r="D8" s="206">
        <v>5.0999999999999996</v>
      </c>
      <c r="E8" s="83">
        <f>C8/D8*100</f>
        <v>94.117647058823522</v>
      </c>
    </row>
    <row r="9" spans="1:5" ht="42.75" customHeight="1">
      <c r="A9" s="70" t="s">
        <v>193</v>
      </c>
      <c r="B9" s="10" t="s">
        <v>11</v>
      </c>
      <c r="C9" s="245"/>
      <c r="D9" s="70"/>
      <c r="E9" s="12"/>
    </row>
    <row r="10" spans="1:5" ht="20.25" customHeight="1">
      <c r="A10" s="70" t="s">
        <v>168</v>
      </c>
      <c r="B10" s="10" t="s">
        <v>11</v>
      </c>
      <c r="C10" s="244">
        <v>4.8</v>
      </c>
      <c r="D10" s="206">
        <v>5.0999999999999996</v>
      </c>
      <c r="E10" s="83">
        <f>C10/D10*100</f>
        <v>94.117647058823522</v>
      </c>
    </row>
    <row r="11" spans="1:5" ht="18.75">
      <c r="A11" s="35" t="s">
        <v>169</v>
      </c>
      <c r="B11" s="10" t="s">
        <v>11</v>
      </c>
      <c r="C11" s="170"/>
      <c r="D11" s="206"/>
      <c r="E11" s="12"/>
    </row>
    <row r="12" spans="1:5" ht="18.75">
      <c r="A12" s="84" t="s">
        <v>100</v>
      </c>
      <c r="B12" s="10" t="s">
        <v>11</v>
      </c>
      <c r="C12" s="170"/>
      <c r="D12" s="206"/>
      <c r="E12" s="12"/>
    </row>
    <row r="13" spans="1:5" ht="18.75">
      <c r="A13" s="84" t="s">
        <v>101</v>
      </c>
      <c r="B13" s="10" t="s">
        <v>11</v>
      </c>
      <c r="C13" s="244">
        <v>18.899999999999999</v>
      </c>
      <c r="D13" s="206">
        <v>16.399999999999999</v>
      </c>
      <c r="E13" s="83">
        <f t="shared" ref="E13:E25" si="0">C13/D13*100</f>
        <v>115.24390243902438</v>
      </c>
    </row>
    <row r="14" spans="1:5" ht="37.5" customHeight="1">
      <c r="A14" s="70" t="s">
        <v>170</v>
      </c>
      <c r="B14" s="10" t="s">
        <v>11</v>
      </c>
      <c r="C14" s="200">
        <v>612.5</v>
      </c>
      <c r="D14" s="200">
        <v>492.3</v>
      </c>
      <c r="E14" s="83">
        <f t="shared" si="0"/>
        <v>124.41600650010156</v>
      </c>
    </row>
    <row r="15" spans="1:5" ht="41.25" customHeight="1">
      <c r="A15" s="70" t="s">
        <v>171</v>
      </c>
      <c r="B15" s="10" t="s">
        <v>11</v>
      </c>
      <c r="C15" s="170">
        <v>203.3</v>
      </c>
      <c r="D15" s="206">
        <v>193.7</v>
      </c>
      <c r="E15" s="83">
        <f t="shared" si="0"/>
        <v>104.95611770779558</v>
      </c>
    </row>
    <row r="16" spans="1:5" ht="18.75">
      <c r="A16" s="84" t="s">
        <v>217</v>
      </c>
      <c r="B16" s="10" t="s">
        <v>11</v>
      </c>
      <c r="C16" s="244">
        <v>18.399999999999999</v>
      </c>
      <c r="D16" s="206">
        <v>16.2</v>
      </c>
      <c r="E16" s="83">
        <f t="shared" si="0"/>
        <v>113.58024691358024</v>
      </c>
    </row>
    <row r="17" spans="1:10" ht="37.5">
      <c r="A17" s="35" t="s">
        <v>194</v>
      </c>
      <c r="B17" s="10" t="s">
        <v>11</v>
      </c>
      <c r="C17" s="244">
        <v>1426.8</v>
      </c>
      <c r="D17" s="206">
        <v>1227.06</v>
      </c>
      <c r="E17" s="83">
        <f t="shared" si="0"/>
        <v>116.27793261943182</v>
      </c>
    </row>
    <row r="18" spans="1:10" ht="18.75">
      <c r="A18" s="35" t="s">
        <v>216</v>
      </c>
      <c r="B18" s="10" t="s">
        <v>11</v>
      </c>
      <c r="C18" s="170">
        <v>57.9</v>
      </c>
      <c r="D18" s="206">
        <v>49.1</v>
      </c>
      <c r="E18" s="83">
        <f t="shared" si="0"/>
        <v>117.92260692464357</v>
      </c>
    </row>
    <row r="19" spans="1:10" ht="18.75">
      <c r="A19" s="35" t="s">
        <v>218</v>
      </c>
      <c r="B19" s="10" t="s">
        <v>11</v>
      </c>
      <c r="C19" s="170">
        <v>10.77</v>
      </c>
      <c r="D19" s="206">
        <v>10.17</v>
      </c>
      <c r="E19" s="83">
        <f t="shared" si="0"/>
        <v>105.89970501474926</v>
      </c>
    </row>
    <row r="20" spans="1:10" ht="18.75">
      <c r="A20" s="84" t="s">
        <v>105</v>
      </c>
      <c r="B20" s="10" t="s">
        <v>11</v>
      </c>
      <c r="C20" s="206">
        <v>135.69999999999999</v>
      </c>
      <c r="D20" s="206">
        <v>120.8</v>
      </c>
      <c r="E20" s="255">
        <f t="shared" si="0"/>
        <v>112.33443708609269</v>
      </c>
      <c r="G20">
        <f>SUM(C10:C19)</f>
        <v>2353.37</v>
      </c>
      <c r="H20">
        <f>C6-G20</f>
        <v>135.69999999999982</v>
      </c>
      <c r="I20">
        <f>SUM(D10:D19)</f>
        <v>2010.03</v>
      </c>
      <c r="J20">
        <f>D6-I20</f>
        <v>120.79999999999995</v>
      </c>
    </row>
    <row r="21" spans="1:10" ht="39">
      <c r="A21" s="14" t="s">
        <v>13</v>
      </c>
      <c r="B21" s="10" t="s">
        <v>14</v>
      </c>
      <c r="C21" s="240">
        <f>C6/C80</f>
        <v>66.613231279773046</v>
      </c>
      <c r="D21" s="207">
        <f>D6/D80</f>
        <v>56.696644759598755</v>
      </c>
      <c r="E21" s="83">
        <f t="shared" si="0"/>
        <v>117.49060559442614</v>
      </c>
    </row>
    <row r="22" spans="1:10" ht="19.5">
      <c r="A22" s="14" t="s">
        <v>114</v>
      </c>
      <c r="B22" s="10" t="s">
        <v>11</v>
      </c>
      <c r="C22" s="244">
        <v>5.23</v>
      </c>
      <c r="D22" s="206">
        <v>4.87</v>
      </c>
      <c r="E22" s="83">
        <f t="shared" si="0"/>
        <v>107.39219712525667</v>
      </c>
    </row>
    <row r="23" spans="1:10" ht="19.5">
      <c r="A23" s="14" t="s">
        <v>15</v>
      </c>
      <c r="B23" s="10" t="s">
        <v>11</v>
      </c>
      <c r="C23" s="244">
        <v>1.87</v>
      </c>
      <c r="D23" s="206">
        <v>1.95</v>
      </c>
      <c r="E23" s="83">
        <f t="shared" si="0"/>
        <v>95.897435897435898</v>
      </c>
    </row>
    <row r="24" spans="1:10" ht="19.5">
      <c r="A24" s="14" t="s">
        <v>16</v>
      </c>
      <c r="B24" s="10" t="s">
        <v>17</v>
      </c>
      <c r="C24" s="244">
        <v>60</v>
      </c>
      <c r="D24" s="206">
        <v>60</v>
      </c>
      <c r="E24" s="15">
        <f t="shared" si="0"/>
        <v>100</v>
      </c>
    </row>
    <row r="25" spans="1:10" ht="19.5">
      <c r="A25" s="14" t="s">
        <v>18</v>
      </c>
      <c r="B25" s="10" t="s">
        <v>17</v>
      </c>
      <c r="C25" s="244">
        <v>40</v>
      </c>
      <c r="D25" s="206">
        <v>40</v>
      </c>
      <c r="E25" s="15">
        <f t="shared" si="0"/>
        <v>100</v>
      </c>
    </row>
    <row r="26" spans="1:10" ht="58.5">
      <c r="A26" s="16" t="s">
        <v>19</v>
      </c>
      <c r="B26" s="10" t="s">
        <v>11</v>
      </c>
      <c r="C26" s="244">
        <v>484.3</v>
      </c>
      <c r="D26" s="206">
        <v>430.8</v>
      </c>
      <c r="E26" s="83">
        <f t="shared" ref="E26:E28" si="1">C26/D26*100</f>
        <v>112.41875580315693</v>
      </c>
    </row>
    <row r="27" spans="1:10" ht="58.5">
      <c r="A27" s="16" t="s">
        <v>20</v>
      </c>
      <c r="B27" s="10" t="s">
        <v>11</v>
      </c>
      <c r="C27" s="244">
        <v>67</v>
      </c>
      <c r="D27" s="206">
        <v>93.6</v>
      </c>
      <c r="E27" s="83">
        <f t="shared" si="1"/>
        <v>71.581196581196579</v>
      </c>
    </row>
    <row r="28" spans="1:10" ht="58.5">
      <c r="A28" s="16" t="s">
        <v>115</v>
      </c>
      <c r="B28" s="10" t="s">
        <v>14</v>
      </c>
      <c r="C28" s="273">
        <f>C26/C80</f>
        <v>12.960980570572179</v>
      </c>
      <c r="D28" s="176">
        <f>D26/D80</f>
        <v>11.462629380304925</v>
      </c>
      <c r="E28" s="83">
        <f t="shared" si="1"/>
        <v>113.07161856634498</v>
      </c>
    </row>
    <row r="29" spans="1:10" ht="18.75">
      <c r="A29" s="284" t="s">
        <v>22</v>
      </c>
      <c r="B29" s="285"/>
      <c r="C29" s="287"/>
      <c r="D29" s="287"/>
      <c r="E29" s="288"/>
    </row>
    <row r="30" spans="1:10" ht="18.75">
      <c r="A30" s="74" t="s">
        <v>195</v>
      </c>
      <c r="B30" s="132"/>
      <c r="C30" s="133"/>
      <c r="D30" s="133"/>
      <c r="E30" s="134"/>
    </row>
    <row r="31" spans="1:10" ht="37.5">
      <c r="A31" s="135" t="s">
        <v>200</v>
      </c>
      <c r="B31" s="8" t="s">
        <v>11</v>
      </c>
      <c r="C31" s="279">
        <v>39.200000000000003</v>
      </c>
      <c r="D31" s="173">
        <v>41.1</v>
      </c>
      <c r="E31" s="83">
        <f t="shared" ref="E31" si="2">C31/D31*100</f>
        <v>95.37712895377129</v>
      </c>
    </row>
    <row r="32" spans="1:10" ht="18.75">
      <c r="A32" s="135" t="s">
        <v>201</v>
      </c>
      <c r="B32" s="8" t="s">
        <v>17</v>
      </c>
      <c r="C32" s="253">
        <v>95.44</v>
      </c>
      <c r="D32" s="260">
        <v>95.6</v>
      </c>
      <c r="E32" s="15"/>
    </row>
    <row r="33" spans="1:5" ht="18.75">
      <c r="A33" s="77" t="s">
        <v>124</v>
      </c>
      <c r="B33" s="38"/>
      <c r="C33" s="76"/>
      <c r="D33" s="76"/>
      <c r="E33" s="76"/>
    </row>
    <row r="34" spans="1:5" ht="37.5">
      <c r="A34" s="72" t="s">
        <v>23</v>
      </c>
      <c r="B34" s="8" t="s">
        <v>11</v>
      </c>
      <c r="C34" s="71"/>
      <c r="D34" s="204"/>
      <c r="E34" s="71"/>
    </row>
    <row r="35" spans="1:5" ht="18.75">
      <c r="A35" s="72" t="s">
        <v>173</v>
      </c>
      <c r="B35" s="8" t="s">
        <v>17</v>
      </c>
      <c r="C35" s="71"/>
      <c r="D35" s="204"/>
      <c r="E35" s="15"/>
    </row>
    <row r="36" spans="1:5" ht="18.75">
      <c r="A36" s="77" t="s">
        <v>125</v>
      </c>
      <c r="B36" s="38"/>
      <c r="C36" s="76"/>
      <c r="D36" s="76"/>
      <c r="E36" s="76"/>
    </row>
    <row r="37" spans="1:5" ht="37.5">
      <c r="A37" s="73" t="s">
        <v>23</v>
      </c>
      <c r="B37" s="8" t="s">
        <v>11</v>
      </c>
      <c r="C37" s="246">
        <v>39.14</v>
      </c>
      <c r="D37" s="256">
        <v>41</v>
      </c>
      <c r="E37" s="83">
        <f t="shared" ref="E37" si="3">C37/D37*100</f>
        <v>95.463414634146332</v>
      </c>
    </row>
    <row r="38" spans="1:5" ht="18.75">
      <c r="A38" s="72" t="s">
        <v>173</v>
      </c>
      <c r="B38" s="8" t="s">
        <v>17</v>
      </c>
      <c r="C38" s="247">
        <v>95.41</v>
      </c>
      <c r="D38" s="261">
        <v>95.6</v>
      </c>
      <c r="E38" s="15"/>
    </row>
    <row r="39" spans="1:5" ht="37.5">
      <c r="A39" s="77" t="s">
        <v>126</v>
      </c>
      <c r="B39" s="38"/>
      <c r="C39" s="248"/>
      <c r="D39" s="174"/>
      <c r="E39" s="76"/>
    </row>
    <row r="40" spans="1:5" ht="37.5">
      <c r="A40" s="73" t="s">
        <v>108</v>
      </c>
      <c r="B40" s="8" t="s">
        <v>11</v>
      </c>
      <c r="C40" s="246">
        <v>88.11</v>
      </c>
      <c r="D40" s="256">
        <v>84.94</v>
      </c>
      <c r="E40" s="83">
        <f t="shared" ref="E40" si="4">C40/D40*100</f>
        <v>103.7320461502237</v>
      </c>
    </row>
    <row r="41" spans="1:5" ht="18.75">
      <c r="A41" s="75" t="s">
        <v>173</v>
      </c>
      <c r="B41" s="10" t="s">
        <v>17</v>
      </c>
      <c r="C41" s="249">
        <v>103.73</v>
      </c>
      <c r="D41" s="262">
        <v>105.2</v>
      </c>
      <c r="E41" s="15"/>
    </row>
    <row r="42" spans="1:5" ht="56.25">
      <c r="A42" s="77" t="s">
        <v>166</v>
      </c>
      <c r="B42" s="38"/>
      <c r="C42" s="174"/>
      <c r="D42" s="174"/>
      <c r="E42" s="76"/>
    </row>
    <row r="43" spans="1:5" ht="37.5">
      <c r="A43" s="73" t="s">
        <v>108</v>
      </c>
      <c r="B43" s="8" t="s">
        <v>11</v>
      </c>
      <c r="C43" s="246">
        <v>25.1</v>
      </c>
      <c r="D43" s="256">
        <v>26.38</v>
      </c>
      <c r="E43" s="83">
        <f t="shared" ref="E43" si="5">C43/D43*100</f>
        <v>95.147839272175901</v>
      </c>
    </row>
    <row r="44" spans="1:5" ht="37.5">
      <c r="A44" s="80" t="s">
        <v>197</v>
      </c>
      <c r="B44" s="81"/>
      <c r="C44" s="169"/>
      <c r="D44" s="205"/>
      <c r="E44" s="11"/>
    </row>
    <row r="45" spans="1:5" ht="18.75">
      <c r="A45" s="21" t="s">
        <v>24</v>
      </c>
      <c r="B45" s="17" t="s">
        <v>11</v>
      </c>
      <c r="C45" s="172"/>
      <c r="D45" s="172"/>
      <c r="E45" s="9"/>
    </row>
    <row r="46" spans="1:5" ht="18.75">
      <c r="A46" s="22" t="s">
        <v>196</v>
      </c>
      <c r="B46" s="23" t="s">
        <v>17</v>
      </c>
      <c r="C46" s="175"/>
      <c r="D46" s="175"/>
      <c r="E46" s="24"/>
    </row>
    <row r="47" spans="1:5" ht="18.75">
      <c r="A47" s="25" t="s">
        <v>198</v>
      </c>
      <c r="B47" s="26"/>
      <c r="C47" s="76"/>
      <c r="D47" s="76"/>
      <c r="E47" s="5"/>
    </row>
    <row r="48" spans="1:5" ht="18.75">
      <c r="A48" s="27" t="s">
        <v>25</v>
      </c>
      <c r="B48" s="8" t="s">
        <v>11</v>
      </c>
      <c r="C48" s="241">
        <f>C49*99079/1000000</f>
        <v>0</v>
      </c>
      <c r="D48" s="204">
        <v>0</v>
      </c>
      <c r="E48" s="83" t="e">
        <f t="shared" ref="E48:E49" si="6">C48/D48*100</f>
        <v>#DIV/0!</v>
      </c>
    </row>
    <row r="49" spans="1:5" ht="18.75">
      <c r="A49" s="27" t="s">
        <v>26</v>
      </c>
      <c r="B49" s="8" t="s">
        <v>27</v>
      </c>
      <c r="C49" s="274">
        <v>0</v>
      </c>
      <c r="D49" s="204">
        <v>0</v>
      </c>
      <c r="E49" s="83" t="e">
        <f t="shared" si="6"/>
        <v>#DIV/0!</v>
      </c>
    </row>
    <row r="50" spans="1:5" ht="18.75">
      <c r="A50" s="28" t="s">
        <v>28</v>
      </c>
      <c r="B50" s="23" t="s">
        <v>27</v>
      </c>
      <c r="C50" s="273">
        <f>C49/D80/1000</f>
        <v>0</v>
      </c>
      <c r="D50" s="176">
        <v>0</v>
      </c>
      <c r="E50" s="29"/>
    </row>
    <row r="51" spans="1:5" ht="18.75">
      <c r="A51" s="140" t="s">
        <v>199</v>
      </c>
      <c r="B51" s="19"/>
      <c r="C51" s="172"/>
      <c r="D51" s="172"/>
      <c r="E51" s="5"/>
    </row>
    <row r="52" spans="1:5" ht="18.75">
      <c r="A52" s="141" t="s">
        <v>29</v>
      </c>
      <c r="B52" s="8" t="s">
        <v>30</v>
      </c>
      <c r="C52" s="274">
        <v>794.6</v>
      </c>
      <c r="D52" s="204">
        <v>364.51</v>
      </c>
      <c r="E52" s="83">
        <f t="shared" ref="E52:E55" si="7">C52/D52*100</f>
        <v>217.99127595950728</v>
      </c>
    </row>
    <row r="53" spans="1:5" ht="18.75">
      <c r="A53" s="142" t="s">
        <v>31</v>
      </c>
      <c r="B53" s="17" t="s">
        <v>32</v>
      </c>
      <c r="C53" s="243">
        <v>1.2489999999999999E-3</v>
      </c>
      <c r="D53" s="20">
        <v>1.2489999999999999E-3</v>
      </c>
      <c r="E53" s="83">
        <f t="shared" si="7"/>
        <v>100</v>
      </c>
    </row>
    <row r="54" spans="1:5" ht="37.5">
      <c r="A54" s="25" t="s">
        <v>172</v>
      </c>
      <c r="B54" s="26"/>
      <c r="C54" s="76"/>
      <c r="D54" s="76"/>
      <c r="E54" s="5"/>
    </row>
    <row r="55" spans="1:5" ht="18.75">
      <c r="A55" s="27" t="s">
        <v>33</v>
      </c>
      <c r="B55" s="8" t="s">
        <v>11</v>
      </c>
      <c r="C55" s="241">
        <v>3124.2</v>
      </c>
      <c r="D55" s="204">
        <v>2882.1</v>
      </c>
      <c r="E55" s="83">
        <f t="shared" si="7"/>
        <v>108.40012490892057</v>
      </c>
    </row>
    <row r="56" spans="1:5" ht="18.75">
      <c r="A56" s="28" t="s">
        <v>34</v>
      </c>
      <c r="B56" s="23" t="s">
        <v>17</v>
      </c>
      <c r="C56" s="250">
        <v>49.7</v>
      </c>
      <c r="D56" s="175">
        <v>45.97</v>
      </c>
      <c r="E56" s="24"/>
    </row>
    <row r="57" spans="1:5" ht="18.75">
      <c r="A57" s="25" t="s">
        <v>35</v>
      </c>
      <c r="B57" s="26"/>
      <c r="C57" s="76"/>
      <c r="D57" s="76"/>
      <c r="E57" s="5"/>
    </row>
    <row r="58" spans="1:5" ht="18.75">
      <c r="A58" s="27" t="s">
        <v>36</v>
      </c>
      <c r="B58" s="8" t="s">
        <v>37</v>
      </c>
      <c r="C58" s="71">
        <v>278</v>
      </c>
      <c r="D58" s="204">
        <v>240</v>
      </c>
      <c r="E58" s="83">
        <f t="shared" ref="E58" si="8">C58/D58*100</f>
        <v>115.83333333333334</v>
      </c>
    </row>
    <row r="59" spans="1:5" ht="37.5">
      <c r="A59" s="28" t="s">
        <v>38</v>
      </c>
      <c r="B59" s="23" t="s">
        <v>17</v>
      </c>
      <c r="C59" s="175">
        <v>57.3</v>
      </c>
      <c r="D59" s="175">
        <v>54</v>
      </c>
      <c r="E59" s="24"/>
    </row>
    <row r="60" spans="1:5" ht="19.5">
      <c r="A60" s="3" t="s">
        <v>127</v>
      </c>
      <c r="B60" s="17" t="s">
        <v>14</v>
      </c>
      <c r="C60" s="242">
        <v>75380</v>
      </c>
      <c r="D60" s="263">
        <v>77360</v>
      </c>
      <c r="E60" s="83">
        <f>C60/D60*100</f>
        <v>97.440537745604956</v>
      </c>
    </row>
    <row r="61" spans="1:5" ht="18.75">
      <c r="A61" s="30" t="s">
        <v>39</v>
      </c>
      <c r="B61" s="31" t="s">
        <v>14</v>
      </c>
      <c r="C61" s="250">
        <v>410</v>
      </c>
      <c r="D61" s="175">
        <v>530</v>
      </c>
      <c r="E61" s="18"/>
    </row>
    <row r="62" spans="1:5" ht="18.75">
      <c r="A62" s="289" t="s">
        <v>204</v>
      </c>
      <c r="B62" s="287"/>
      <c r="C62" s="287"/>
      <c r="D62" s="287"/>
      <c r="E62" s="288"/>
    </row>
    <row r="63" spans="1:5" ht="78">
      <c r="A63" s="3" t="s">
        <v>40</v>
      </c>
      <c r="B63" s="17" t="s">
        <v>51</v>
      </c>
      <c r="C63" s="228"/>
      <c r="D63" s="32"/>
      <c r="E63" s="6"/>
    </row>
    <row r="64" spans="1:5" ht="19.5">
      <c r="A64" s="14" t="s">
        <v>41</v>
      </c>
      <c r="B64" s="33"/>
      <c r="C64" s="34"/>
      <c r="D64" s="34"/>
      <c r="E64" s="34"/>
    </row>
    <row r="65" spans="1:5" ht="18.75">
      <c r="A65" s="35" t="s">
        <v>42</v>
      </c>
      <c r="B65" s="10" t="s">
        <v>43</v>
      </c>
      <c r="C65" s="34"/>
      <c r="D65" s="225"/>
      <c r="E65" s="12"/>
    </row>
    <row r="66" spans="1:5" ht="18.75">
      <c r="A66" s="34" t="s">
        <v>44</v>
      </c>
      <c r="B66" s="10" t="s">
        <v>17</v>
      </c>
      <c r="C66" s="34"/>
      <c r="D66" s="226"/>
      <c r="E66" s="15"/>
    </row>
    <row r="67" spans="1:5" ht="18.75">
      <c r="A67" s="35" t="s">
        <v>45</v>
      </c>
      <c r="B67" s="10" t="s">
        <v>43</v>
      </c>
      <c r="C67" s="34"/>
      <c r="D67" s="225"/>
      <c r="E67" s="12"/>
    </row>
    <row r="68" spans="1:5" ht="37.5">
      <c r="A68" s="35" t="s">
        <v>46</v>
      </c>
      <c r="B68" s="10" t="s">
        <v>17</v>
      </c>
      <c r="C68" s="34"/>
      <c r="D68" s="34"/>
      <c r="E68" s="15"/>
    </row>
    <row r="69" spans="1:5" ht="19.5">
      <c r="A69" s="14" t="s">
        <v>47</v>
      </c>
      <c r="B69" s="10"/>
      <c r="C69" s="34"/>
      <c r="D69" s="34"/>
      <c r="E69" s="34"/>
    </row>
    <row r="70" spans="1:5" ht="18.75">
      <c r="A70" s="35" t="s">
        <v>48</v>
      </c>
      <c r="B70" s="10" t="s">
        <v>43</v>
      </c>
      <c r="C70" s="34"/>
      <c r="D70" s="34"/>
      <c r="E70" s="12"/>
    </row>
    <row r="71" spans="1:5" ht="18.75">
      <c r="A71" s="34" t="s">
        <v>44</v>
      </c>
      <c r="B71" s="10" t="s">
        <v>17</v>
      </c>
      <c r="C71" s="217"/>
      <c r="D71" s="227"/>
      <c r="E71" s="15"/>
    </row>
    <row r="72" spans="1:5" ht="18.75">
      <c r="A72" s="35" t="s">
        <v>49</v>
      </c>
      <c r="B72" s="10" t="s">
        <v>43</v>
      </c>
      <c r="C72" s="34"/>
      <c r="D72" s="226"/>
      <c r="E72" s="12"/>
    </row>
    <row r="73" spans="1:5" ht="18.75">
      <c r="A73" s="34" t="s">
        <v>44</v>
      </c>
      <c r="B73" s="10" t="s">
        <v>17</v>
      </c>
      <c r="C73" s="217"/>
      <c r="D73" s="227"/>
      <c r="E73" s="15"/>
    </row>
    <row r="74" spans="1:5" ht="18.75">
      <c r="A74" s="35" t="s">
        <v>50</v>
      </c>
      <c r="B74" s="10" t="s">
        <v>43</v>
      </c>
      <c r="C74" s="34"/>
      <c r="D74" s="226"/>
      <c r="E74" s="12"/>
    </row>
    <row r="75" spans="1:5" ht="18.75">
      <c r="A75" s="34" t="s">
        <v>44</v>
      </c>
      <c r="B75" s="10" t="s">
        <v>17</v>
      </c>
      <c r="C75" s="217"/>
      <c r="D75" s="227"/>
      <c r="E75" s="15"/>
    </row>
    <row r="76" spans="1:5" ht="39">
      <c r="A76" s="16" t="s">
        <v>117</v>
      </c>
      <c r="B76" s="10" t="s">
        <v>51</v>
      </c>
      <c r="C76" s="229"/>
      <c r="D76" s="34"/>
      <c r="E76" s="12"/>
    </row>
    <row r="77" spans="1:5" ht="39">
      <c r="A77" s="16" t="s">
        <v>52</v>
      </c>
      <c r="B77" s="10" t="s">
        <v>17</v>
      </c>
      <c r="C77" s="34"/>
      <c r="D77" s="34"/>
      <c r="E77" s="15"/>
    </row>
    <row r="78" spans="1:5" ht="39">
      <c r="A78" s="16" t="s">
        <v>53</v>
      </c>
      <c r="B78" s="31" t="s">
        <v>17</v>
      </c>
      <c r="C78" s="36"/>
      <c r="D78" s="36"/>
      <c r="E78" s="37"/>
    </row>
    <row r="79" spans="1:5" ht="18.75">
      <c r="A79" s="284" t="s">
        <v>203</v>
      </c>
      <c r="B79" s="285"/>
      <c r="C79" s="285"/>
      <c r="D79" s="285"/>
      <c r="E79" s="286"/>
    </row>
    <row r="80" spans="1:5" ht="19.5">
      <c r="A80" s="85" t="s">
        <v>62</v>
      </c>
      <c r="B80" s="4" t="s">
        <v>63</v>
      </c>
      <c r="C80" s="244">
        <v>37.366</v>
      </c>
      <c r="D80" s="242">
        <v>37.582999999999998</v>
      </c>
    </row>
    <row r="81" spans="1:5" ht="19.5">
      <c r="A81" s="3" t="s">
        <v>54</v>
      </c>
      <c r="B81" s="17" t="s">
        <v>43</v>
      </c>
      <c r="C81" s="244"/>
      <c r="D81" s="20"/>
      <c r="E81" s="9"/>
    </row>
    <row r="82" spans="1:5" ht="19.5">
      <c r="A82" s="14" t="s">
        <v>55</v>
      </c>
      <c r="B82" s="10" t="s">
        <v>43</v>
      </c>
      <c r="C82" s="244"/>
      <c r="D82" s="202"/>
      <c r="E82" s="12"/>
    </row>
    <row r="83" spans="1:5" ht="18.75">
      <c r="A83" s="35" t="s">
        <v>56</v>
      </c>
      <c r="B83" s="10" t="s">
        <v>43</v>
      </c>
      <c r="C83" s="244"/>
      <c r="D83" s="202"/>
      <c r="E83" s="12"/>
    </row>
    <row r="84" spans="1:5" ht="19.5">
      <c r="A84" s="14" t="s">
        <v>57</v>
      </c>
      <c r="B84" s="10" t="s">
        <v>43</v>
      </c>
      <c r="C84" s="244"/>
      <c r="D84" s="202"/>
      <c r="E84" s="12"/>
    </row>
    <row r="85" spans="1:5" ht="19.5">
      <c r="A85" s="14" t="s">
        <v>58</v>
      </c>
      <c r="B85" s="10" t="s">
        <v>43</v>
      </c>
      <c r="C85" s="244"/>
      <c r="D85" s="202"/>
      <c r="E85" s="12"/>
    </row>
    <row r="86" spans="1:5" ht="18.75">
      <c r="A86" s="70" t="s">
        <v>59</v>
      </c>
      <c r="B86" s="78" t="s">
        <v>43</v>
      </c>
      <c r="C86" s="244"/>
      <c r="D86" s="202"/>
      <c r="E86" s="12"/>
    </row>
    <row r="87" spans="1:5" ht="58.5">
      <c r="A87" s="14" t="s">
        <v>60</v>
      </c>
      <c r="B87" s="10" t="s">
        <v>17</v>
      </c>
      <c r="C87" s="244"/>
      <c r="D87" s="12"/>
      <c r="E87" s="15"/>
    </row>
    <row r="88" spans="1:5" ht="37.5">
      <c r="A88" s="70" t="s">
        <v>167</v>
      </c>
      <c r="B88" s="10" t="s">
        <v>17</v>
      </c>
      <c r="C88" s="244"/>
      <c r="D88" s="202"/>
      <c r="E88" s="15"/>
    </row>
    <row r="89" spans="1:5" ht="37.5">
      <c r="A89" s="70" t="s">
        <v>193</v>
      </c>
      <c r="B89" s="10" t="s">
        <v>17</v>
      </c>
      <c r="C89" s="244"/>
      <c r="D89" s="202"/>
      <c r="E89" s="15"/>
    </row>
    <row r="90" spans="1:5" ht="18.75">
      <c r="A90" s="70" t="s">
        <v>168</v>
      </c>
      <c r="B90" s="10" t="s">
        <v>17</v>
      </c>
      <c r="C90" s="244"/>
      <c r="D90" s="202"/>
      <c r="E90" s="15"/>
    </row>
    <row r="91" spans="1:5" ht="18.75">
      <c r="A91" s="35" t="s">
        <v>169</v>
      </c>
      <c r="B91" s="10" t="s">
        <v>17</v>
      </c>
      <c r="C91" s="244"/>
      <c r="D91" s="202"/>
      <c r="E91" s="15"/>
    </row>
    <row r="92" spans="1:5" ht="18.75">
      <c r="A92" s="84" t="s">
        <v>100</v>
      </c>
      <c r="B92" s="10" t="s">
        <v>17</v>
      </c>
      <c r="C92" s="244"/>
      <c r="D92" s="202"/>
      <c r="E92" s="15"/>
    </row>
    <row r="93" spans="1:5" ht="18.75">
      <c r="A93" s="84" t="s">
        <v>101</v>
      </c>
      <c r="B93" s="10" t="s">
        <v>17</v>
      </c>
      <c r="C93" s="244"/>
      <c r="D93" s="202"/>
      <c r="E93" s="15"/>
    </row>
    <row r="94" spans="1:5" ht="37.5">
      <c r="A94" s="70" t="s">
        <v>170</v>
      </c>
      <c r="B94" s="10" t="s">
        <v>17</v>
      </c>
      <c r="C94" s="244"/>
      <c r="D94" s="202"/>
      <c r="E94" s="15"/>
    </row>
    <row r="95" spans="1:5" ht="56.25">
      <c r="A95" s="70" t="s">
        <v>171</v>
      </c>
      <c r="B95" s="10" t="s">
        <v>17</v>
      </c>
      <c r="C95" s="244"/>
      <c r="D95" s="202"/>
      <c r="E95" s="15"/>
    </row>
    <row r="96" spans="1:5" ht="18.75">
      <c r="A96" s="84" t="s">
        <v>107</v>
      </c>
      <c r="B96" s="10" t="s">
        <v>17</v>
      </c>
      <c r="C96" s="244"/>
      <c r="D96" s="202"/>
      <c r="E96" s="15"/>
    </row>
    <row r="97" spans="1:7" ht="37.5">
      <c r="A97" s="35" t="s">
        <v>172</v>
      </c>
      <c r="B97" s="8" t="s">
        <v>17</v>
      </c>
      <c r="C97" s="244"/>
      <c r="D97" s="202"/>
      <c r="E97" s="15"/>
    </row>
    <row r="98" spans="1:7" ht="18.75">
      <c r="A98" s="35" t="s">
        <v>216</v>
      </c>
      <c r="B98" s="8" t="s">
        <v>17</v>
      </c>
      <c r="C98" s="243"/>
      <c r="D98" s="20"/>
      <c r="E98" s="37"/>
    </row>
    <row r="99" spans="1:7" ht="18.75">
      <c r="A99" s="35" t="s">
        <v>218</v>
      </c>
      <c r="B99" s="8" t="s">
        <v>17</v>
      </c>
      <c r="C99" s="243"/>
      <c r="D99" s="20"/>
      <c r="E99" s="37"/>
    </row>
    <row r="100" spans="1:7" ht="18.75">
      <c r="A100" s="84" t="s">
        <v>105</v>
      </c>
      <c r="B100" s="8" t="s">
        <v>17</v>
      </c>
      <c r="C100" s="243"/>
      <c r="D100" s="20"/>
      <c r="E100" s="37"/>
    </row>
    <row r="101" spans="1:7" ht="75">
      <c r="A101" s="79" t="s">
        <v>118</v>
      </c>
      <c r="B101" s="31" t="s">
        <v>17</v>
      </c>
      <c r="C101" s="257"/>
      <c r="D101" s="257"/>
      <c r="E101" s="37"/>
    </row>
    <row r="102" spans="1:7" ht="18.75">
      <c r="A102" s="284" t="s">
        <v>61</v>
      </c>
      <c r="B102" s="285"/>
      <c r="C102" s="285"/>
      <c r="D102" s="285"/>
      <c r="E102" s="286"/>
    </row>
    <row r="103" spans="1:7" ht="19.5">
      <c r="A103" s="14" t="s">
        <v>64</v>
      </c>
      <c r="B103" s="10" t="s">
        <v>63</v>
      </c>
      <c r="C103" s="166">
        <v>13.127000000000001</v>
      </c>
      <c r="D103" s="264">
        <v>12.885</v>
      </c>
      <c r="E103" s="259">
        <f>C103/D103*100</f>
        <v>101.87815289095849</v>
      </c>
    </row>
    <row r="104" spans="1:7" ht="19.5">
      <c r="A104" s="3" t="s">
        <v>65</v>
      </c>
      <c r="B104" s="40"/>
      <c r="C104" s="167"/>
      <c r="D104" s="265"/>
      <c r="E104" s="83"/>
    </row>
    <row r="105" spans="1:7" ht="37.5">
      <c r="A105" s="70" t="s">
        <v>167</v>
      </c>
      <c r="B105" s="8" t="s">
        <v>63</v>
      </c>
      <c r="C105" s="277">
        <v>0.104</v>
      </c>
      <c r="D105" s="264">
        <v>0.21</v>
      </c>
      <c r="E105" s="83">
        <f t="shared" ref="E105:E146" si="9">C105/D105*100</f>
        <v>49.523809523809526</v>
      </c>
    </row>
    <row r="106" spans="1:7" ht="37.5">
      <c r="A106" s="70" t="s">
        <v>193</v>
      </c>
      <c r="B106" s="8" t="s">
        <v>63</v>
      </c>
      <c r="C106" s="277">
        <v>0.01</v>
      </c>
      <c r="D106" s="264">
        <v>4.8000000000000001E-2</v>
      </c>
      <c r="E106" s="83"/>
    </row>
    <row r="107" spans="1:7" ht="18.75">
      <c r="A107" s="70" t="s">
        <v>168</v>
      </c>
      <c r="B107" s="10" t="s">
        <v>63</v>
      </c>
      <c r="C107" s="258">
        <v>9.4E-2</v>
      </c>
      <c r="D107" s="266">
        <v>0.14199999999999999</v>
      </c>
      <c r="E107" s="83"/>
      <c r="G107" s="254"/>
    </row>
    <row r="108" spans="1:7" ht="18.75">
      <c r="A108" s="35" t="s">
        <v>169</v>
      </c>
      <c r="B108" s="10" t="s">
        <v>63</v>
      </c>
      <c r="C108" s="258"/>
      <c r="D108" s="266"/>
      <c r="E108" s="83"/>
    </row>
    <row r="109" spans="1:7" ht="18.75">
      <c r="A109" s="84" t="s">
        <v>100</v>
      </c>
      <c r="B109" s="10" t="s">
        <v>63</v>
      </c>
      <c r="C109" s="258"/>
      <c r="D109" s="266"/>
      <c r="E109" s="83"/>
    </row>
    <row r="110" spans="1:7" ht="18.75">
      <c r="A110" s="84" t="s">
        <v>101</v>
      </c>
      <c r="B110" s="10" t="s">
        <v>63</v>
      </c>
      <c r="C110" s="258">
        <v>0.30099999999999999</v>
      </c>
      <c r="D110" s="266">
        <v>0.30099999999999999</v>
      </c>
      <c r="E110" s="83">
        <f t="shared" si="9"/>
        <v>100</v>
      </c>
    </row>
    <row r="111" spans="1:7" ht="37.5">
      <c r="A111" s="70" t="s">
        <v>170</v>
      </c>
      <c r="B111" s="10" t="s">
        <v>63</v>
      </c>
      <c r="C111" s="252">
        <v>0.78100000000000003</v>
      </c>
      <c r="D111" s="265">
        <v>0.56200000000000006</v>
      </c>
      <c r="E111" s="83">
        <f t="shared" si="9"/>
        <v>138.96797153024912</v>
      </c>
    </row>
    <row r="112" spans="1:7" ht="56.25">
      <c r="A112" s="70" t="s">
        <v>171</v>
      </c>
      <c r="B112" s="10" t="s">
        <v>63</v>
      </c>
      <c r="C112" s="252">
        <v>0.193</v>
      </c>
      <c r="D112" s="265">
        <v>1.9E-2</v>
      </c>
      <c r="E112" s="83">
        <f t="shared" si="9"/>
        <v>1015.7894736842106</v>
      </c>
    </row>
    <row r="113" spans="1:5" ht="18.75">
      <c r="A113" s="84" t="s">
        <v>107</v>
      </c>
      <c r="B113" s="10" t="s">
        <v>63</v>
      </c>
      <c r="C113" s="252">
        <v>0.4</v>
      </c>
      <c r="D113" s="265">
        <v>0.223</v>
      </c>
      <c r="E113" s="83">
        <f t="shared" si="9"/>
        <v>179.37219730941706</v>
      </c>
    </row>
    <row r="114" spans="1:5" ht="37.5">
      <c r="A114" s="35" t="s">
        <v>172</v>
      </c>
      <c r="B114" s="10" t="s">
        <v>63</v>
      </c>
      <c r="C114" s="252">
        <v>2.1150000000000002</v>
      </c>
      <c r="D114" s="265">
        <v>2.0880000000000001</v>
      </c>
      <c r="E114" s="83">
        <f t="shared" si="9"/>
        <v>101.29310344827587</v>
      </c>
    </row>
    <row r="115" spans="1:5" ht="18.75">
      <c r="A115" s="35" t="s">
        <v>216</v>
      </c>
      <c r="B115" s="10" t="s">
        <v>63</v>
      </c>
      <c r="C115" s="252">
        <v>1.4950000000000001</v>
      </c>
      <c r="D115" s="265">
        <v>1.3340000000000001</v>
      </c>
      <c r="E115" s="83">
        <f t="shared" si="9"/>
        <v>112.06896551724137</v>
      </c>
    </row>
    <row r="116" spans="1:5" ht="18.75">
      <c r="A116" s="35" t="s">
        <v>218</v>
      </c>
      <c r="B116" s="10" t="s">
        <v>63</v>
      </c>
      <c r="C116" s="252">
        <v>0.114</v>
      </c>
      <c r="D116" s="265">
        <v>8.2000000000000003E-2</v>
      </c>
      <c r="E116" s="83">
        <f t="shared" si="9"/>
        <v>139.02439024390242</v>
      </c>
    </row>
    <row r="117" spans="1:5" ht="37.5">
      <c r="A117" s="35" t="s">
        <v>99</v>
      </c>
      <c r="B117" s="10" t="s">
        <v>63</v>
      </c>
      <c r="C117" s="252">
        <v>1.288</v>
      </c>
      <c r="D117" s="265">
        <v>1.2130000000000001</v>
      </c>
      <c r="E117" s="83">
        <f t="shared" si="9"/>
        <v>106.18301731244848</v>
      </c>
    </row>
    <row r="118" spans="1:5" ht="18.75">
      <c r="A118" s="13" t="s">
        <v>102</v>
      </c>
      <c r="B118" s="10" t="s">
        <v>63</v>
      </c>
      <c r="C118" s="252">
        <v>1.8720000000000001</v>
      </c>
      <c r="D118" s="265">
        <v>1.8360000000000001</v>
      </c>
      <c r="E118" s="83">
        <f t="shared" si="9"/>
        <v>101.96078431372548</v>
      </c>
    </row>
    <row r="119" spans="1:5" ht="18.75">
      <c r="A119" s="13" t="s">
        <v>103</v>
      </c>
      <c r="B119" s="10" t="s">
        <v>63</v>
      </c>
      <c r="C119" s="252">
        <v>1.6859999999999999</v>
      </c>
      <c r="D119" s="265">
        <v>1.7190000000000001</v>
      </c>
      <c r="E119" s="83">
        <f t="shared" si="9"/>
        <v>98.080279232111693</v>
      </c>
    </row>
    <row r="120" spans="1:5" ht="18.75">
      <c r="A120" s="13" t="s">
        <v>105</v>
      </c>
      <c r="B120" s="8" t="s">
        <v>63</v>
      </c>
      <c r="C120" s="252">
        <v>0.92300000000000004</v>
      </c>
      <c r="D120" s="265">
        <v>1.859</v>
      </c>
      <c r="E120" s="83">
        <f t="shared" si="9"/>
        <v>49.650349650349654</v>
      </c>
    </row>
    <row r="121" spans="1:5" ht="75">
      <c r="A121" s="61" t="s">
        <v>116</v>
      </c>
      <c r="B121" s="8" t="s">
        <v>63</v>
      </c>
      <c r="C121" s="252">
        <v>1.855</v>
      </c>
      <c r="D121" s="265">
        <v>1.6830000000000001</v>
      </c>
      <c r="E121" s="83">
        <f t="shared" si="9"/>
        <v>110.21984551396315</v>
      </c>
    </row>
    <row r="122" spans="1:5" ht="18.75">
      <c r="A122" s="62" t="s">
        <v>104</v>
      </c>
      <c r="B122" s="40"/>
      <c r="C122" s="278"/>
      <c r="D122" s="216"/>
      <c r="E122" s="83"/>
    </row>
    <row r="123" spans="1:5" ht="37.5">
      <c r="A123" s="35" t="s">
        <v>219</v>
      </c>
      <c r="B123" s="10" t="s">
        <v>63</v>
      </c>
      <c r="C123" s="252">
        <v>0.81</v>
      </c>
      <c r="D123" s="265">
        <v>0.19500000000000001</v>
      </c>
      <c r="E123" s="83">
        <f t="shared" si="9"/>
        <v>415.38461538461542</v>
      </c>
    </row>
    <row r="124" spans="1:5" ht="18.75">
      <c r="A124" s="13" t="s">
        <v>220</v>
      </c>
      <c r="B124" s="10" t="s">
        <v>63</v>
      </c>
      <c r="C124" s="252">
        <v>0.91</v>
      </c>
      <c r="D124" s="265">
        <v>5.1999999999999998E-2</v>
      </c>
      <c r="E124" s="83">
        <f t="shared" si="9"/>
        <v>1750</v>
      </c>
    </row>
    <row r="125" spans="1:5" ht="18.75">
      <c r="A125" s="63" t="s">
        <v>128</v>
      </c>
      <c r="B125" s="10" t="s">
        <v>63</v>
      </c>
      <c r="C125" s="278"/>
      <c r="D125" s="216"/>
      <c r="E125" s="83"/>
    </row>
    <row r="126" spans="1:5" ht="18.75">
      <c r="A126" s="13" t="s">
        <v>106</v>
      </c>
      <c r="B126" s="8" t="s">
        <v>43</v>
      </c>
      <c r="C126" s="252">
        <v>0.13500000000000001</v>
      </c>
      <c r="D126" s="265">
        <v>0.122</v>
      </c>
      <c r="E126" s="83">
        <f t="shared" si="9"/>
        <v>110.65573770491804</v>
      </c>
    </row>
    <row r="127" spans="1:5" ht="39">
      <c r="A127" s="82" t="s">
        <v>66</v>
      </c>
      <c r="B127" s="8" t="s">
        <v>17</v>
      </c>
      <c r="C127" s="204">
        <v>0.33</v>
      </c>
      <c r="D127" s="215">
        <v>0.67</v>
      </c>
      <c r="E127" s="37"/>
    </row>
    <row r="128" spans="1:5" ht="19.5">
      <c r="A128" s="14" t="s">
        <v>67</v>
      </c>
      <c r="B128" s="10" t="s">
        <v>21</v>
      </c>
      <c r="C128" s="251">
        <f>6352952.8/12/(C80*1000)*1000</f>
        <v>14168.30095095363</v>
      </c>
      <c r="D128" s="12">
        <v>12978.594881107594</v>
      </c>
      <c r="E128" s="83">
        <f t="shared" si="9"/>
        <v>109.16667852525271</v>
      </c>
    </row>
    <row r="129" spans="1:5" ht="39">
      <c r="A129" s="14" t="s">
        <v>68</v>
      </c>
      <c r="B129" s="10" t="s">
        <v>21</v>
      </c>
      <c r="C129" s="251">
        <v>44040.5</v>
      </c>
      <c r="D129" s="251">
        <v>31816.6</v>
      </c>
      <c r="E129" s="275">
        <f>C129/D129</f>
        <v>1.3841988144553472</v>
      </c>
    </row>
    <row r="130" spans="1:5" ht="19.5">
      <c r="A130" s="3" t="s">
        <v>65</v>
      </c>
      <c r="B130" s="40"/>
      <c r="C130" s="205"/>
      <c r="D130" s="216"/>
      <c r="E130" s="12"/>
    </row>
    <row r="131" spans="1:5" ht="37.5">
      <c r="A131" s="70" t="s">
        <v>167</v>
      </c>
      <c r="B131" s="8" t="s">
        <v>21</v>
      </c>
      <c r="C131" s="171">
        <v>69716.600000000006</v>
      </c>
      <c r="D131" s="12">
        <v>27476.799999999999</v>
      </c>
      <c r="E131" s="83">
        <f t="shared" si="9"/>
        <v>253.72896407150765</v>
      </c>
    </row>
    <row r="132" spans="1:5" ht="37.5">
      <c r="A132" s="70" t="s">
        <v>193</v>
      </c>
      <c r="B132" s="8" t="s">
        <v>21</v>
      </c>
      <c r="C132" s="251">
        <v>33131.5</v>
      </c>
      <c r="D132" s="12">
        <v>25964.7</v>
      </c>
      <c r="E132" s="83">
        <f t="shared" si="9"/>
        <v>127.60209053060501</v>
      </c>
    </row>
    <row r="133" spans="1:5" ht="18.75">
      <c r="A133" s="70" t="s">
        <v>168</v>
      </c>
      <c r="B133" s="10" t="s">
        <v>21</v>
      </c>
      <c r="C133" s="251">
        <v>45009.2</v>
      </c>
      <c r="D133" s="12">
        <v>27537.200000000001</v>
      </c>
      <c r="E133" s="83">
        <f t="shared" si="9"/>
        <v>163.44871664512004</v>
      </c>
    </row>
    <row r="134" spans="1:5" ht="18.75">
      <c r="A134" s="35" t="s">
        <v>169</v>
      </c>
      <c r="B134" s="10" t="s">
        <v>21</v>
      </c>
      <c r="C134" s="251"/>
      <c r="D134" s="12"/>
      <c r="E134" s="83"/>
    </row>
    <row r="135" spans="1:5" ht="18.75">
      <c r="A135" s="84" t="s">
        <v>100</v>
      </c>
      <c r="B135" s="10" t="s">
        <v>21</v>
      </c>
      <c r="C135" s="251"/>
      <c r="D135" s="12"/>
      <c r="E135" s="83"/>
    </row>
    <row r="136" spans="1:5" ht="18.75">
      <c r="A136" s="84" t="s">
        <v>101</v>
      </c>
      <c r="B136" s="10" t="s">
        <v>21</v>
      </c>
      <c r="C136" s="251">
        <v>71288.600000000006</v>
      </c>
      <c r="D136" s="12">
        <v>55076</v>
      </c>
      <c r="E136" s="83">
        <f t="shared" si="9"/>
        <v>129.43677827002688</v>
      </c>
    </row>
    <row r="137" spans="1:5" ht="37.5">
      <c r="A137" s="70" t="s">
        <v>170</v>
      </c>
      <c r="B137" s="10" t="s">
        <v>21</v>
      </c>
      <c r="C137" s="171">
        <v>67401.2</v>
      </c>
      <c r="D137" s="12">
        <v>62118.7</v>
      </c>
      <c r="E137" s="83">
        <f t="shared" si="9"/>
        <v>108.50388047399575</v>
      </c>
    </row>
    <row r="138" spans="1:5" ht="56.25">
      <c r="A138" s="70" t="s">
        <v>171</v>
      </c>
      <c r="B138" s="10" t="s">
        <v>21</v>
      </c>
      <c r="C138" s="171">
        <v>38199.199999999997</v>
      </c>
      <c r="D138" s="12">
        <v>63297.8</v>
      </c>
      <c r="E138" s="83">
        <f t="shared" si="9"/>
        <v>60.348384935969335</v>
      </c>
    </row>
    <row r="139" spans="1:5" ht="18.75">
      <c r="A139" s="84" t="s">
        <v>107</v>
      </c>
      <c r="B139" s="10" t="s">
        <v>21</v>
      </c>
      <c r="C139" s="171">
        <v>113435.2</v>
      </c>
      <c r="D139" s="12">
        <v>78349.399999999994</v>
      </c>
      <c r="E139" s="83">
        <f t="shared" si="9"/>
        <v>144.78119806916197</v>
      </c>
    </row>
    <row r="140" spans="1:5" ht="37.5">
      <c r="A140" s="35" t="s">
        <v>172</v>
      </c>
      <c r="B140" s="10" t="s">
        <v>21</v>
      </c>
      <c r="C140" s="171">
        <v>53804</v>
      </c>
      <c r="D140" s="12">
        <v>38006.9</v>
      </c>
      <c r="E140" s="83">
        <f t="shared" si="9"/>
        <v>141.56376868410737</v>
      </c>
    </row>
    <row r="141" spans="1:5" ht="18.75">
      <c r="A141" s="35" t="s">
        <v>216</v>
      </c>
      <c r="B141" s="10" t="s">
        <v>21</v>
      </c>
      <c r="C141" s="171">
        <v>82667.5</v>
      </c>
      <c r="D141" s="12">
        <v>57125.4</v>
      </c>
      <c r="E141" s="83">
        <f t="shared" si="9"/>
        <v>144.71233461822587</v>
      </c>
    </row>
    <row r="142" spans="1:5" ht="18.75">
      <c r="A142" s="35" t="s">
        <v>218</v>
      </c>
      <c r="B142" s="10" t="s">
        <v>21</v>
      </c>
      <c r="C142" s="171">
        <v>103812.4</v>
      </c>
      <c r="D142" s="12">
        <v>70163.399999999994</v>
      </c>
      <c r="E142" s="83">
        <f t="shared" si="9"/>
        <v>147.95805220385557</v>
      </c>
    </row>
    <row r="143" spans="1:5" ht="37.5">
      <c r="A143" s="35" t="s">
        <v>99</v>
      </c>
      <c r="B143" s="10" t="s">
        <v>21</v>
      </c>
      <c r="C143" s="171">
        <v>83588.600000000006</v>
      </c>
      <c r="D143" s="12">
        <v>58339.8</v>
      </c>
      <c r="E143" s="83">
        <f t="shared" si="9"/>
        <v>143.27885937216104</v>
      </c>
    </row>
    <row r="144" spans="1:5" ht="18.75">
      <c r="A144" s="13" t="s">
        <v>102</v>
      </c>
      <c r="B144" s="10" t="s">
        <v>21</v>
      </c>
      <c r="C144" s="171">
        <v>70572.899999999994</v>
      </c>
      <c r="D144" s="12">
        <v>44132.3</v>
      </c>
      <c r="E144" s="83">
        <f t="shared" si="9"/>
        <v>159.91212785193611</v>
      </c>
    </row>
    <row r="145" spans="1:5" ht="18.75">
      <c r="A145" s="13" t="s">
        <v>103</v>
      </c>
      <c r="B145" s="10" t="s">
        <v>21</v>
      </c>
      <c r="C145" s="171">
        <v>56521.3</v>
      </c>
      <c r="D145" s="12">
        <v>41060.800000000003</v>
      </c>
      <c r="E145" s="83">
        <f t="shared" si="9"/>
        <v>137.65270038576941</v>
      </c>
    </row>
    <row r="146" spans="1:5" ht="18.75">
      <c r="A146" s="13" t="s">
        <v>105</v>
      </c>
      <c r="B146" s="10" t="s">
        <v>21</v>
      </c>
      <c r="C146" s="171">
        <v>50885.5</v>
      </c>
      <c r="D146" s="12">
        <v>30993</v>
      </c>
      <c r="E146" s="83">
        <f t="shared" si="9"/>
        <v>164.18384796566968</v>
      </c>
    </row>
    <row r="147" spans="1:5" ht="75">
      <c r="A147" s="61" t="s">
        <v>116</v>
      </c>
      <c r="B147" s="10" t="s">
        <v>21</v>
      </c>
      <c r="C147" s="171"/>
      <c r="D147" s="12"/>
      <c r="E147" s="83"/>
    </row>
    <row r="148" spans="1:5" ht="18.75">
      <c r="A148" s="62" t="s">
        <v>104</v>
      </c>
      <c r="B148" s="10" t="s">
        <v>21</v>
      </c>
      <c r="C148" s="206"/>
      <c r="D148" s="202"/>
      <c r="E148" s="83"/>
    </row>
    <row r="149" spans="1:5" ht="37.5">
      <c r="A149" s="35" t="s">
        <v>237</v>
      </c>
      <c r="B149" s="10" t="s">
        <v>21</v>
      </c>
      <c r="C149" s="206">
        <v>61298</v>
      </c>
      <c r="D149" s="202">
        <v>43888.4</v>
      </c>
      <c r="E149" s="83">
        <f t="shared" ref="E149:E157" si="10">C149/D149*100</f>
        <v>139.66788490808503</v>
      </c>
    </row>
    <row r="150" spans="1:5" ht="18.75">
      <c r="A150" s="13" t="s">
        <v>220</v>
      </c>
      <c r="B150" s="10" t="s">
        <v>21</v>
      </c>
      <c r="C150" s="206">
        <v>57494.400000000001</v>
      </c>
      <c r="D150" s="202">
        <v>31473.4</v>
      </c>
      <c r="E150" s="83">
        <f t="shared" si="10"/>
        <v>182.67616463426256</v>
      </c>
    </row>
    <row r="151" spans="1:5" ht="18.75">
      <c r="A151" s="63" t="s">
        <v>128</v>
      </c>
      <c r="B151" s="10" t="s">
        <v>21</v>
      </c>
      <c r="C151" s="206"/>
      <c r="D151" s="202"/>
      <c r="E151" s="83"/>
    </row>
    <row r="152" spans="1:5" ht="18.75">
      <c r="A152" s="13" t="s">
        <v>106</v>
      </c>
      <c r="B152" s="10" t="s">
        <v>21</v>
      </c>
      <c r="C152" s="251">
        <v>63154</v>
      </c>
      <c r="D152" s="12">
        <v>57833.3</v>
      </c>
      <c r="E152" s="83">
        <f t="shared" si="10"/>
        <v>109.20006293951754</v>
      </c>
    </row>
    <row r="153" spans="1:5" ht="19.5">
      <c r="A153" s="39" t="s">
        <v>69</v>
      </c>
      <c r="B153" s="10" t="s">
        <v>11</v>
      </c>
      <c r="C153" s="206">
        <v>57.5</v>
      </c>
      <c r="D153" s="202">
        <v>22.23</v>
      </c>
      <c r="E153" s="83"/>
    </row>
    <row r="154" spans="1:5" ht="19.5">
      <c r="A154" s="41" t="s">
        <v>70</v>
      </c>
      <c r="B154" s="10" t="s">
        <v>11</v>
      </c>
      <c r="C154" s="257">
        <v>5161.1000000000004</v>
      </c>
      <c r="D154" s="267">
        <v>3689.61</v>
      </c>
      <c r="E154" s="83">
        <f t="shared" si="10"/>
        <v>139.88199294776413</v>
      </c>
    </row>
    <row r="155" spans="1:5" ht="39">
      <c r="A155" s="16" t="s">
        <v>119</v>
      </c>
      <c r="B155" s="10" t="s">
        <v>21</v>
      </c>
      <c r="C155" s="244">
        <v>17575</v>
      </c>
      <c r="D155" s="202">
        <v>15315</v>
      </c>
      <c r="E155" s="83">
        <f t="shared" si="10"/>
        <v>114.75677440417891</v>
      </c>
    </row>
    <row r="156" spans="1:5" ht="58.5">
      <c r="A156" s="14" t="s">
        <v>71</v>
      </c>
      <c r="B156" s="10" t="s">
        <v>72</v>
      </c>
      <c r="C156" s="207">
        <f>C128/C155</f>
        <v>0.80616221627047679</v>
      </c>
      <c r="D156" s="268">
        <v>0.84744334842361047</v>
      </c>
      <c r="E156" s="15"/>
    </row>
    <row r="157" spans="1:5" ht="39">
      <c r="A157" s="14" t="s">
        <v>73</v>
      </c>
      <c r="B157" s="10" t="s">
        <v>43</v>
      </c>
      <c r="C157" s="244">
        <v>4.8179999999999996</v>
      </c>
      <c r="D157" s="202">
        <v>6.0350000000000001</v>
      </c>
      <c r="E157" s="83">
        <f t="shared" si="10"/>
        <v>79.834299917149949</v>
      </c>
    </row>
    <row r="158" spans="1:5" ht="39">
      <c r="A158" s="14" t="s">
        <v>74</v>
      </c>
      <c r="B158" s="10" t="s">
        <v>17</v>
      </c>
      <c r="C158" s="168">
        <f>C157/D80*100</f>
        <v>12.819625894686427</v>
      </c>
      <c r="D158" s="12">
        <v>16.100000000000001</v>
      </c>
      <c r="E158" s="15"/>
    </row>
    <row r="159" spans="1:5" ht="19.5">
      <c r="A159" s="14" t="s">
        <v>75</v>
      </c>
      <c r="B159" s="31" t="s">
        <v>77</v>
      </c>
      <c r="C159" s="202">
        <v>0</v>
      </c>
      <c r="D159" s="202">
        <v>0</v>
      </c>
      <c r="E159" s="12"/>
    </row>
    <row r="160" spans="1:5" ht="18.75">
      <c r="A160" s="42" t="s">
        <v>76</v>
      </c>
      <c r="B160" s="31" t="s">
        <v>77</v>
      </c>
      <c r="C160" s="203">
        <v>0</v>
      </c>
      <c r="D160" s="203">
        <v>0</v>
      </c>
      <c r="E160" s="18"/>
    </row>
    <row r="161" spans="1:5" ht="39.75" customHeight="1">
      <c r="A161" s="283" t="s">
        <v>129</v>
      </c>
      <c r="B161" s="283"/>
      <c r="C161" s="283"/>
      <c r="D161" s="283"/>
      <c r="E161" s="283"/>
    </row>
    <row r="162" spans="1:5" ht="15.75">
      <c r="A162" s="43"/>
      <c r="B162" s="44"/>
      <c r="C162" s="45"/>
      <c r="D162" s="45"/>
      <c r="E162" s="46"/>
    </row>
  </sheetData>
  <mergeCells count="9">
    <mergeCell ref="D1:E1"/>
    <mergeCell ref="A2:E2"/>
    <mergeCell ref="A3:E3"/>
    <mergeCell ref="A161:E161"/>
    <mergeCell ref="A79:E79"/>
    <mergeCell ref="A102:E102"/>
    <mergeCell ref="A5:E5"/>
    <mergeCell ref="A29:E29"/>
    <mergeCell ref="A62:E62"/>
  </mergeCells>
  <phoneticPr fontId="18" type="noConversion"/>
  <printOptions horizontalCentered="1"/>
  <pageMargins left="0.74803149606299213" right="0.74803149606299213" top="0.39370078740157483" bottom="0.39370078740157483" header="0" footer="0"/>
  <pageSetup paperSize="9" scale="59" fitToHeight="4" orientation="portrait" horizontalDpi="300" verticalDpi="300" r:id="rId1"/>
  <headerFooter alignWithMargins="0"/>
  <rowBreaks count="3" manualBreakCount="3">
    <brk id="37" max="4" man="1"/>
    <brk id="82" max="4" man="1"/>
    <brk id="1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72"/>
  <sheetViews>
    <sheetView view="pageBreakPreview" zoomScale="90" zoomScaleNormal="75" zoomScaleSheetLayoutView="90" workbookViewId="0">
      <selection activeCell="J21" sqref="J21"/>
    </sheetView>
  </sheetViews>
  <sheetFormatPr defaultColWidth="9.140625" defaultRowHeight="15.75"/>
  <cols>
    <col min="1" max="1" width="3.140625" style="92" customWidth="1"/>
    <col min="2" max="2" width="3.28515625" style="92" customWidth="1"/>
    <col min="3" max="3" width="9.140625" style="92"/>
    <col min="4" max="4" width="26.28515625" style="92" customWidth="1"/>
    <col min="5" max="5" width="15.7109375" style="93" customWidth="1"/>
    <col min="6" max="6" width="11" style="93" customWidth="1"/>
    <col min="7" max="7" width="15.5703125" style="93" customWidth="1"/>
    <col min="8" max="8" width="11.85546875" style="93" customWidth="1"/>
    <col min="9" max="9" width="18" style="93" customWidth="1"/>
    <col min="10" max="10" width="11.42578125" style="93" customWidth="1"/>
    <col min="11" max="11" width="13.28515625" style="93" customWidth="1"/>
    <col min="12" max="16384" width="9.140625" style="93"/>
  </cols>
  <sheetData>
    <row r="1" spans="1:22">
      <c r="F1" s="316" t="s">
        <v>78</v>
      </c>
      <c r="G1" s="316"/>
      <c r="H1" s="316"/>
      <c r="I1" s="316"/>
      <c r="J1" s="316"/>
      <c r="K1" s="316"/>
    </row>
    <row r="3" spans="1:22" ht="20.25">
      <c r="A3" s="317" t="s">
        <v>109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1:22" ht="30" customHeight="1">
      <c r="A4" s="318" t="s">
        <v>250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</row>
    <row r="5" spans="1:22">
      <c r="A5" s="95"/>
      <c r="B5" s="95"/>
      <c r="C5" s="95"/>
      <c r="D5" s="95"/>
      <c r="E5" s="94"/>
      <c r="F5" s="94"/>
      <c r="G5" s="94"/>
      <c r="H5" s="96"/>
      <c r="I5" s="94"/>
      <c r="J5" s="319" t="s">
        <v>110</v>
      </c>
      <c r="K5" s="319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</row>
    <row r="6" spans="1:22" s="151" customFormat="1" ht="96" customHeight="1">
      <c r="A6" s="315"/>
      <c r="B6" s="315"/>
      <c r="C6" s="315"/>
      <c r="D6" s="315"/>
      <c r="E6" s="149" t="s">
        <v>79</v>
      </c>
      <c r="F6" s="149" t="s">
        <v>80</v>
      </c>
      <c r="G6" s="149" t="s">
        <v>81</v>
      </c>
      <c r="H6" s="149" t="s">
        <v>82</v>
      </c>
      <c r="I6" s="149" t="s">
        <v>83</v>
      </c>
      <c r="J6" s="149" t="s">
        <v>70</v>
      </c>
      <c r="K6" s="149" t="s">
        <v>69</v>
      </c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</row>
    <row r="7" spans="1:22" ht="45.6" customHeight="1">
      <c r="A7" s="295" t="s">
        <v>186</v>
      </c>
      <c r="B7" s="296"/>
      <c r="C7" s="296"/>
      <c r="D7" s="297"/>
      <c r="E7" s="91"/>
      <c r="F7" s="91"/>
      <c r="G7" s="91"/>
      <c r="H7" s="97"/>
      <c r="I7" s="91"/>
      <c r="J7" s="91"/>
      <c r="K7" s="91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</row>
    <row r="8" spans="1:22" ht="48.75" customHeight="1">
      <c r="A8" s="292" t="s">
        <v>185</v>
      </c>
      <c r="B8" s="293"/>
      <c r="C8" s="293"/>
      <c r="D8" s="294"/>
      <c r="E8" s="98"/>
      <c r="F8" s="99"/>
      <c r="G8" s="99"/>
      <c r="H8" s="100"/>
      <c r="I8" s="99"/>
      <c r="J8" s="99"/>
      <c r="K8" s="99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</row>
    <row r="9" spans="1:22" ht="12.75" customHeight="1">
      <c r="A9" s="101"/>
      <c r="B9" s="290" t="s">
        <v>84</v>
      </c>
      <c r="C9" s="290"/>
      <c r="D9" s="291"/>
      <c r="E9" s="91"/>
      <c r="F9" s="91"/>
      <c r="G9" s="91"/>
      <c r="H9" s="97"/>
      <c r="I9" s="91"/>
      <c r="J9" s="91"/>
      <c r="K9" s="91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</row>
    <row r="10" spans="1:22">
      <c r="A10" s="101"/>
      <c r="B10" s="102"/>
      <c r="C10" s="102"/>
      <c r="D10" s="103"/>
      <c r="E10" s="104"/>
      <c r="F10" s="104"/>
      <c r="G10" s="104"/>
      <c r="H10" s="105"/>
      <c r="I10" s="104"/>
      <c r="J10" s="104"/>
      <c r="K10" s="10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</row>
    <row r="11" spans="1:22">
      <c r="A11" s="106"/>
      <c r="B11" s="107"/>
      <c r="C11" s="107"/>
      <c r="D11" s="108"/>
      <c r="E11" s="109"/>
      <c r="F11" s="109"/>
      <c r="G11" s="109"/>
      <c r="H11" s="110"/>
      <c r="I11" s="109"/>
      <c r="J11" s="109"/>
      <c r="K11" s="109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</row>
    <row r="12" spans="1:22" ht="27" customHeight="1">
      <c r="A12" s="292" t="s">
        <v>155</v>
      </c>
      <c r="B12" s="293"/>
      <c r="C12" s="293"/>
      <c r="D12" s="294"/>
      <c r="E12" s="99"/>
      <c r="F12" s="99"/>
      <c r="G12" s="99"/>
      <c r="H12" s="100"/>
      <c r="I12" s="99"/>
      <c r="J12" s="99"/>
      <c r="K12" s="99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</row>
    <row r="13" spans="1:22" ht="12.75" customHeight="1">
      <c r="A13" s="101"/>
      <c r="B13" s="290" t="s">
        <v>84</v>
      </c>
      <c r="C13" s="290"/>
      <c r="D13" s="291"/>
      <c r="E13" s="91"/>
      <c r="F13" s="91"/>
      <c r="G13" s="91"/>
      <c r="H13" s="97"/>
      <c r="I13" s="91"/>
      <c r="J13" s="91"/>
      <c r="K13" s="91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</row>
    <row r="14" spans="1:22">
      <c r="A14" s="101"/>
      <c r="B14" s="102"/>
      <c r="C14" s="102"/>
      <c r="D14" s="103" t="s">
        <v>251</v>
      </c>
      <c r="E14" s="104"/>
      <c r="F14" s="104"/>
      <c r="G14" s="104"/>
      <c r="H14" s="105"/>
      <c r="I14" s="104"/>
      <c r="J14" s="104"/>
      <c r="K14" s="10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</row>
    <row r="15" spans="1:22">
      <c r="A15" s="106"/>
      <c r="B15" s="107"/>
      <c r="C15" s="107"/>
      <c r="D15" s="108"/>
      <c r="E15" s="109"/>
      <c r="F15" s="109"/>
      <c r="G15" s="109"/>
      <c r="H15" s="110"/>
      <c r="I15" s="109"/>
      <c r="J15" s="109"/>
      <c r="K15" s="109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</row>
    <row r="16" spans="1:22" ht="27" customHeight="1">
      <c r="A16" s="292" t="s">
        <v>156</v>
      </c>
      <c r="B16" s="293"/>
      <c r="C16" s="293"/>
      <c r="D16" s="294"/>
      <c r="E16" s="99"/>
      <c r="F16" s="99"/>
      <c r="G16" s="99"/>
      <c r="H16" s="100"/>
      <c r="I16" s="99"/>
      <c r="J16" s="99"/>
      <c r="K16" s="99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</row>
    <row r="17" spans="1:22" ht="12.75" customHeight="1">
      <c r="A17" s="101"/>
      <c r="B17" s="290" t="s">
        <v>84</v>
      </c>
      <c r="C17" s="290"/>
      <c r="D17" s="291"/>
      <c r="E17" s="91"/>
      <c r="F17" s="91"/>
      <c r="G17" s="91"/>
      <c r="H17" s="97"/>
      <c r="I17" s="91"/>
      <c r="J17" s="91"/>
      <c r="K17" s="91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</row>
    <row r="18" spans="1:22">
      <c r="A18" s="101"/>
      <c r="B18" s="102"/>
      <c r="C18" s="102"/>
      <c r="D18" s="103"/>
      <c r="E18" s="104"/>
      <c r="F18" s="104"/>
      <c r="G18" s="104"/>
      <c r="H18" s="105"/>
      <c r="I18" s="104"/>
      <c r="J18" s="104"/>
      <c r="K18" s="10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</row>
    <row r="19" spans="1:22">
      <c r="A19" s="106"/>
      <c r="B19" s="107"/>
      <c r="C19" s="107"/>
      <c r="D19" s="108"/>
      <c r="E19" s="109"/>
      <c r="F19" s="109"/>
      <c r="G19" s="109"/>
      <c r="H19" s="110"/>
      <c r="I19" s="109"/>
      <c r="J19" s="109"/>
      <c r="K19" s="109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</row>
    <row r="20" spans="1:22">
      <c r="A20" s="295" t="s">
        <v>130</v>
      </c>
      <c r="B20" s="296"/>
      <c r="C20" s="296"/>
      <c r="D20" s="297"/>
      <c r="E20" s="91"/>
      <c r="F20" s="91"/>
      <c r="G20" s="91"/>
      <c r="H20" s="97"/>
      <c r="I20" s="91"/>
      <c r="J20" s="91"/>
      <c r="K20" s="91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</row>
    <row r="21" spans="1:22">
      <c r="A21" s="111"/>
      <c r="B21" s="307" t="s">
        <v>85</v>
      </c>
      <c r="C21" s="307"/>
      <c r="D21" s="308"/>
      <c r="E21" s="104"/>
      <c r="F21" s="104"/>
      <c r="G21" s="104"/>
      <c r="H21" s="105"/>
      <c r="I21" s="104"/>
      <c r="J21" s="104"/>
      <c r="K21" s="10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</row>
    <row r="22" spans="1:22" ht="27" customHeight="1">
      <c r="A22" s="292" t="s">
        <v>141</v>
      </c>
      <c r="B22" s="293"/>
      <c r="C22" s="293"/>
      <c r="D22" s="294"/>
      <c r="E22" s="99"/>
      <c r="F22" s="99"/>
      <c r="G22" s="99"/>
      <c r="H22" s="100"/>
      <c r="I22" s="99"/>
      <c r="J22" s="99"/>
      <c r="K22" s="99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</row>
    <row r="23" spans="1:22" ht="12.75" customHeight="1">
      <c r="A23" s="101"/>
      <c r="B23" s="298" t="s">
        <v>84</v>
      </c>
      <c r="C23" s="298"/>
      <c r="D23" s="299"/>
      <c r="E23" s="91"/>
      <c r="F23" s="91"/>
      <c r="G23" s="91"/>
      <c r="H23" s="97"/>
      <c r="I23" s="91"/>
      <c r="J23" s="91"/>
      <c r="K23" s="91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</row>
    <row r="24" spans="1:22">
      <c r="A24" s="101"/>
      <c r="B24" s="102"/>
      <c r="C24" s="102"/>
      <c r="D24" s="103"/>
      <c r="E24" s="104"/>
      <c r="F24" s="104"/>
      <c r="G24" s="104"/>
      <c r="H24" s="105"/>
      <c r="I24" s="104"/>
      <c r="J24" s="104"/>
      <c r="K24" s="10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</row>
    <row r="25" spans="1:22">
      <c r="A25" s="106"/>
      <c r="B25" s="107"/>
      <c r="C25" s="107"/>
      <c r="D25" s="108"/>
      <c r="E25" s="109"/>
      <c r="F25" s="109"/>
      <c r="G25" s="109"/>
      <c r="H25" s="110"/>
      <c r="I25" s="109"/>
      <c r="J25" s="109"/>
      <c r="K25" s="109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</row>
    <row r="26" spans="1:22" ht="30.6" customHeight="1">
      <c r="A26" s="292" t="s">
        <v>142</v>
      </c>
      <c r="B26" s="293"/>
      <c r="C26" s="293"/>
      <c r="D26" s="294"/>
      <c r="E26" s="99"/>
      <c r="F26" s="99"/>
      <c r="G26" s="99"/>
      <c r="H26" s="100"/>
      <c r="I26" s="99"/>
      <c r="J26" s="99"/>
      <c r="K26" s="99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</row>
    <row r="27" spans="1:22" ht="12.75" customHeight="1">
      <c r="A27" s="101"/>
      <c r="B27" s="298" t="s">
        <v>84</v>
      </c>
      <c r="C27" s="298"/>
      <c r="D27" s="299"/>
      <c r="E27" s="91"/>
      <c r="F27" s="91"/>
      <c r="G27" s="91"/>
      <c r="H27" s="97"/>
      <c r="I27" s="91"/>
      <c r="J27" s="91"/>
      <c r="K27" s="91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</row>
    <row r="28" spans="1:22">
      <c r="A28" s="101"/>
      <c r="B28" s="102"/>
      <c r="C28" s="102"/>
      <c r="D28" s="103"/>
      <c r="E28" s="104"/>
      <c r="F28" s="104"/>
      <c r="G28" s="104"/>
      <c r="H28" s="105"/>
      <c r="I28" s="104"/>
      <c r="J28" s="104"/>
      <c r="K28" s="10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</row>
    <row r="29" spans="1:22">
      <c r="A29" s="106"/>
      <c r="B29" s="107"/>
      <c r="C29" s="107"/>
      <c r="D29" s="108"/>
      <c r="E29" s="109"/>
      <c r="F29" s="109"/>
      <c r="G29" s="109"/>
      <c r="H29" s="110"/>
      <c r="I29" s="109"/>
      <c r="J29" s="109"/>
      <c r="K29" s="109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</row>
    <row r="30" spans="1:22" ht="27" customHeight="1">
      <c r="A30" s="292" t="s">
        <v>143</v>
      </c>
      <c r="B30" s="293"/>
      <c r="C30" s="293"/>
      <c r="D30" s="294"/>
      <c r="E30" s="99"/>
      <c r="F30" s="99"/>
      <c r="G30" s="99"/>
      <c r="H30" s="100"/>
      <c r="I30" s="99"/>
      <c r="J30" s="99"/>
      <c r="K30" s="99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</row>
    <row r="31" spans="1:22" ht="12.75" customHeight="1">
      <c r="A31" s="101"/>
      <c r="B31" s="298" t="s">
        <v>84</v>
      </c>
      <c r="C31" s="298"/>
      <c r="D31" s="299"/>
      <c r="E31" s="91"/>
      <c r="F31" s="91"/>
      <c r="G31" s="91"/>
      <c r="H31" s="97"/>
      <c r="I31" s="91"/>
      <c r="J31" s="91"/>
      <c r="K31" s="91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</row>
    <row r="32" spans="1:22">
      <c r="A32" s="101"/>
      <c r="B32" s="102"/>
      <c r="C32" s="102"/>
      <c r="D32" s="103"/>
      <c r="E32" s="104"/>
      <c r="F32" s="104"/>
      <c r="G32" s="104"/>
      <c r="H32" s="105"/>
      <c r="I32" s="104"/>
      <c r="J32" s="104"/>
      <c r="K32" s="10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</row>
    <row r="33" spans="1:22">
      <c r="A33" s="106"/>
      <c r="B33" s="107"/>
      <c r="C33" s="107"/>
      <c r="D33" s="108"/>
      <c r="E33" s="109"/>
      <c r="F33" s="109"/>
      <c r="G33" s="109"/>
      <c r="H33" s="110"/>
      <c r="I33" s="109"/>
      <c r="J33" s="109"/>
      <c r="K33" s="109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</row>
    <row r="34" spans="1:22" ht="27" customHeight="1">
      <c r="A34" s="292" t="s">
        <v>144</v>
      </c>
      <c r="B34" s="293"/>
      <c r="C34" s="293"/>
      <c r="D34" s="294"/>
      <c r="E34" s="99"/>
      <c r="F34" s="99"/>
      <c r="G34" s="99"/>
      <c r="H34" s="100"/>
      <c r="I34" s="99"/>
      <c r="J34" s="99"/>
      <c r="K34" s="99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</row>
    <row r="35" spans="1:22" ht="12.75" customHeight="1">
      <c r="A35" s="101"/>
      <c r="B35" s="298" t="s">
        <v>84</v>
      </c>
      <c r="C35" s="298"/>
      <c r="D35" s="299"/>
      <c r="E35" s="91"/>
      <c r="F35" s="91"/>
      <c r="G35" s="91"/>
      <c r="H35" s="97"/>
      <c r="I35" s="91"/>
      <c r="J35" s="91"/>
      <c r="K35" s="91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</row>
    <row r="36" spans="1:22">
      <c r="A36" s="101"/>
      <c r="B36" s="102"/>
      <c r="C36" s="102"/>
      <c r="D36" s="103"/>
      <c r="E36" s="104"/>
      <c r="F36" s="104"/>
      <c r="G36" s="104"/>
      <c r="H36" s="105"/>
      <c r="I36" s="104"/>
      <c r="J36" s="104"/>
      <c r="K36" s="10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</row>
    <row r="37" spans="1:22">
      <c r="A37" s="106"/>
      <c r="B37" s="107"/>
      <c r="C37" s="107"/>
      <c r="D37" s="108"/>
      <c r="E37" s="109"/>
      <c r="F37" s="109"/>
      <c r="G37" s="109"/>
      <c r="H37" s="110"/>
      <c r="I37" s="109"/>
      <c r="J37" s="109"/>
      <c r="K37" s="109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</row>
    <row r="38" spans="1:22" ht="31.5" customHeight="1">
      <c r="A38" s="292" t="s">
        <v>145</v>
      </c>
      <c r="B38" s="293"/>
      <c r="C38" s="293"/>
      <c r="D38" s="294"/>
      <c r="E38" s="99"/>
      <c r="F38" s="99"/>
      <c r="G38" s="99"/>
      <c r="H38" s="100"/>
      <c r="I38" s="99"/>
      <c r="J38" s="99"/>
      <c r="K38" s="99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</row>
    <row r="39" spans="1:22" ht="12.75" customHeight="1">
      <c r="A39" s="101"/>
      <c r="B39" s="298" t="s">
        <v>84</v>
      </c>
      <c r="C39" s="298"/>
      <c r="D39" s="299"/>
      <c r="E39" s="91"/>
      <c r="F39" s="91"/>
      <c r="G39" s="91"/>
      <c r="H39" s="97"/>
      <c r="I39" s="91"/>
      <c r="J39" s="91"/>
      <c r="K39" s="91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</row>
    <row r="40" spans="1:22">
      <c r="A40" s="101"/>
      <c r="B40" s="102"/>
      <c r="C40" s="102"/>
      <c r="D40" s="103"/>
      <c r="E40" s="104"/>
      <c r="F40" s="104"/>
      <c r="G40" s="104"/>
      <c r="H40" s="105"/>
      <c r="I40" s="104"/>
      <c r="J40" s="104"/>
      <c r="K40" s="10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</row>
    <row r="41" spans="1:22">
      <c r="A41" s="106"/>
      <c r="B41" s="107"/>
      <c r="C41" s="107"/>
      <c r="D41" s="108"/>
      <c r="E41" s="109"/>
      <c r="F41" s="109"/>
      <c r="G41" s="109"/>
      <c r="H41" s="110"/>
      <c r="I41" s="109"/>
      <c r="J41" s="109"/>
      <c r="K41" s="109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</row>
    <row r="42" spans="1:22" ht="17.25" customHeight="1">
      <c r="A42" s="295" t="s">
        <v>131</v>
      </c>
      <c r="B42" s="296"/>
      <c r="C42" s="296"/>
      <c r="D42" s="297"/>
      <c r="E42" s="99"/>
      <c r="F42" s="99"/>
      <c r="G42" s="99"/>
      <c r="H42" s="100"/>
      <c r="I42" s="99"/>
      <c r="J42" s="99"/>
      <c r="K42" s="99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</row>
    <row r="43" spans="1:22" ht="12.75" customHeight="1">
      <c r="A43" s="101"/>
      <c r="B43" s="307" t="s">
        <v>85</v>
      </c>
      <c r="C43" s="307"/>
      <c r="D43" s="308"/>
      <c r="E43" s="99"/>
      <c r="F43" s="99"/>
      <c r="G43" s="99"/>
      <c r="H43" s="100"/>
      <c r="I43" s="99"/>
      <c r="J43" s="99"/>
      <c r="K43" s="99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</row>
    <row r="44" spans="1:22" ht="27" customHeight="1">
      <c r="A44" s="292" t="s">
        <v>157</v>
      </c>
      <c r="B44" s="293"/>
      <c r="C44" s="293"/>
      <c r="D44" s="294"/>
      <c r="E44" s="99"/>
      <c r="F44" s="99"/>
      <c r="G44" s="99"/>
      <c r="H44" s="100"/>
      <c r="I44" s="99"/>
      <c r="J44" s="99"/>
      <c r="K44" s="99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</row>
    <row r="45" spans="1:22" ht="12.75" customHeight="1">
      <c r="A45" s="101"/>
      <c r="B45" s="298" t="s">
        <v>230</v>
      </c>
      <c r="C45" s="298"/>
      <c r="D45" s="299"/>
      <c r="E45" s="91"/>
      <c r="F45" s="91"/>
      <c r="G45" s="91"/>
      <c r="H45" s="97"/>
      <c r="I45" s="91"/>
      <c r="J45" s="91"/>
      <c r="K45" s="91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</row>
    <row r="46" spans="1:22">
      <c r="A46" s="106"/>
      <c r="B46" s="107"/>
      <c r="D46" s="107" t="s">
        <v>231</v>
      </c>
      <c r="E46" s="104"/>
      <c r="F46" s="104"/>
      <c r="G46" s="104"/>
      <c r="H46" s="105"/>
      <c r="I46" s="104"/>
      <c r="J46" s="104"/>
      <c r="K46" s="10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</row>
    <row r="47" spans="1:22">
      <c r="A47" s="101"/>
      <c r="B47" s="177"/>
      <c r="D47" s="177" t="s">
        <v>247</v>
      </c>
      <c r="E47" s="91"/>
      <c r="F47" s="91"/>
      <c r="G47" s="91"/>
      <c r="H47" s="97"/>
      <c r="I47" s="91"/>
      <c r="J47" s="91"/>
      <c r="K47" s="91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</row>
    <row r="48" spans="1:22">
      <c r="A48" s="101"/>
      <c r="B48" s="177"/>
      <c r="D48" s="177" t="s">
        <v>248</v>
      </c>
      <c r="E48" s="91"/>
      <c r="F48" s="91"/>
      <c r="G48" s="91"/>
      <c r="H48" s="97"/>
      <c r="I48" s="91"/>
      <c r="J48" s="91"/>
      <c r="K48" s="91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</row>
    <row r="49" spans="1:22">
      <c r="A49" s="101"/>
      <c r="B49" s="112"/>
      <c r="C49" s="112"/>
      <c r="D49" s="178" t="s">
        <v>245</v>
      </c>
      <c r="E49" s="91"/>
      <c r="F49" s="91"/>
      <c r="G49" s="91"/>
      <c r="H49" s="97"/>
      <c r="I49" s="91"/>
      <c r="J49" s="91"/>
      <c r="K49" s="91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</row>
    <row r="50" spans="1:22">
      <c r="A50" s="292" t="s">
        <v>158</v>
      </c>
      <c r="B50" s="293"/>
      <c r="C50" s="293"/>
      <c r="D50" s="294"/>
      <c r="E50" s="91"/>
      <c r="F50" s="91"/>
      <c r="G50" s="91"/>
      <c r="H50" s="97"/>
      <c r="I50" s="91"/>
      <c r="J50" s="91"/>
      <c r="K50" s="91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</row>
    <row r="51" spans="1:22">
      <c r="A51" s="101"/>
      <c r="B51" s="298" t="s">
        <v>84</v>
      </c>
      <c r="C51" s="298"/>
      <c r="D51" s="299"/>
      <c r="E51" s="91"/>
      <c r="F51" s="91"/>
      <c r="G51" s="91"/>
      <c r="H51" s="97"/>
      <c r="I51" s="91"/>
      <c r="J51" s="91"/>
      <c r="K51" s="91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</row>
    <row r="52" spans="1:22">
      <c r="A52" s="101"/>
      <c r="B52" s="102"/>
      <c r="C52" s="102"/>
      <c r="D52" s="103"/>
      <c r="E52" s="91"/>
      <c r="F52" s="91"/>
      <c r="G52" s="91"/>
      <c r="H52" s="97"/>
      <c r="I52" s="91"/>
      <c r="J52" s="91"/>
      <c r="K52" s="91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</row>
    <row r="53" spans="1:22">
      <c r="A53" s="101"/>
      <c r="B53" s="113"/>
      <c r="C53" s="113"/>
      <c r="D53" s="114"/>
      <c r="E53" s="91"/>
      <c r="F53" s="91"/>
      <c r="G53" s="91"/>
      <c r="H53" s="97"/>
      <c r="I53" s="91"/>
      <c r="J53" s="91"/>
      <c r="K53" s="91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</row>
    <row r="54" spans="1:22" ht="12.75" customHeight="1">
      <c r="A54" s="292" t="s">
        <v>159</v>
      </c>
      <c r="B54" s="293"/>
      <c r="C54" s="293"/>
      <c r="D54" s="294"/>
      <c r="E54" s="91"/>
      <c r="F54" s="91"/>
      <c r="G54" s="91"/>
      <c r="H54" s="97"/>
      <c r="I54" s="91"/>
      <c r="J54" s="91"/>
      <c r="K54" s="91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</row>
    <row r="55" spans="1:22" ht="12.75" customHeight="1">
      <c r="A55" s="101"/>
      <c r="B55" s="298" t="s">
        <v>84</v>
      </c>
      <c r="C55" s="298"/>
      <c r="D55" s="299"/>
      <c r="E55" s="104"/>
      <c r="F55" s="104"/>
      <c r="G55" s="104"/>
      <c r="H55" s="105"/>
      <c r="I55" s="104"/>
      <c r="J55" s="104"/>
      <c r="K55" s="10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</row>
    <row r="56" spans="1:22">
      <c r="A56" s="101"/>
      <c r="B56" s="102"/>
      <c r="C56" s="102"/>
      <c r="D56" s="103"/>
      <c r="E56" s="104"/>
      <c r="F56" s="104"/>
      <c r="G56" s="104"/>
      <c r="H56" s="105"/>
      <c r="I56" s="104"/>
      <c r="J56" s="104"/>
      <c r="K56" s="10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</row>
    <row r="57" spans="1:22">
      <c r="A57" s="101"/>
      <c r="B57" s="102"/>
      <c r="C57" s="102"/>
      <c r="D57" s="103"/>
      <c r="E57" s="104"/>
      <c r="F57" s="104"/>
      <c r="G57" s="104"/>
      <c r="H57" s="105"/>
      <c r="I57" s="104"/>
      <c r="J57" s="104"/>
      <c r="K57" s="10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</row>
    <row r="58" spans="1:22" ht="12.75" customHeight="1">
      <c r="A58" s="292" t="s">
        <v>160</v>
      </c>
      <c r="B58" s="293"/>
      <c r="C58" s="293"/>
      <c r="D58" s="294"/>
      <c r="E58" s="91"/>
      <c r="F58" s="91"/>
      <c r="G58" s="91"/>
      <c r="H58" s="97"/>
      <c r="I58" s="91"/>
      <c r="J58" s="91"/>
      <c r="K58" s="91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</row>
    <row r="59" spans="1:22" ht="12.75" customHeight="1">
      <c r="A59" s="101"/>
      <c r="B59" s="298" t="s">
        <v>84</v>
      </c>
      <c r="C59" s="298"/>
      <c r="D59" s="299"/>
      <c r="E59" s="104"/>
      <c r="F59" s="104"/>
      <c r="G59" s="104"/>
      <c r="H59" s="105"/>
      <c r="I59" s="104"/>
      <c r="J59" s="104"/>
      <c r="K59" s="10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</row>
    <row r="60" spans="1:22">
      <c r="A60" s="101"/>
      <c r="B60" s="102"/>
      <c r="C60" s="102"/>
      <c r="D60" s="103"/>
      <c r="E60" s="104"/>
      <c r="F60" s="104"/>
      <c r="G60" s="104"/>
      <c r="H60" s="105"/>
      <c r="I60" s="104"/>
      <c r="J60" s="104"/>
      <c r="K60" s="10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</row>
    <row r="61" spans="1:22">
      <c r="A61" s="101"/>
      <c r="B61" s="102"/>
      <c r="C61" s="102"/>
      <c r="D61" s="103"/>
      <c r="E61" s="104"/>
      <c r="F61" s="104"/>
      <c r="G61" s="104"/>
      <c r="H61" s="105"/>
      <c r="I61" s="104"/>
      <c r="J61" s="104"/>
      <c r="K61" s="10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</row>
    <row r="62" spans="1:22" ht="38.25" customHeight="1">
      <c r="A62" s="292" t="s">
        <v>161</v>
      </c>
      <c r="B62" s="293"/>
      <c r="C62" s="293"/>
      <c r="D62" s="294"/>
      <c r="E62" s="91"/>
      <c r="F62" s="91"/>
      <c r="G62" s="91"/>
      <c r="H62" s="97"/>
      <c r="I62" s="91"/>
      <c r="J62" s="91"/>
      <c r="K62" s="91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</row>
    <row r="63" spans="1:22" ht="12.75" customHeight="1">
      <c r="A63" s="101"/>
      <c r="B63" s="298" t="s">
        <v>84</v>
      </c>
      <c r="C63" s="298"/>
      <c r="D63" s="299"/>
      <c r="E63" s="91"/>
      <c r="F63" s="91"/>
      <c r="G63" s="91"/>
      <c r="H63" s="97"/>
      <c r="I63" s="91"/>
      <c r="J63" s="91"/>
      <c r="K63" s="91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</row>
    <row r="64" spans="1:22">
      <c r="A64" s="101"/>
      <c r="B64" s="102"/>
      <c r="C64" s="102"/>
      <c r="D64" s="103"/>
      <c r="E64" s="104"/>
      <c r="F64" s="104"/>
      <c r="G64" s="104"/>
      <c r="H64" s="105"/>
      <c r="I64" s="104"/>
      <c r="J64" s="104"/>
      <c r="K64" s="10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</row>
    <row r="65" spans="1:22">
      <c r="A65" s="106"/>
      <c r="B65" s="107"/>
      <c r="C65" s="107"/>
      <c r="D65" s="108"/>
      <c r="E65" s="109"/>
      <c r="F65" s="109"/>
      <c r="G65" s="109"/>
      <c r="H65" s="110"/>
      <c r="I65" s="109"/>
      <c r="J65" s="109"/>
      <c r="K65" s="109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</row>
    <row r="66" spans="1:22" ht="33.75" customHeight="1">
      <c r="A66" s="312" t="s">
        <v>132</v>
      </c>
      <c r="B66" s="313"/>
      <c r="C66" s="313"/>
      <c r="D66" s="314"/>
      <c r="E66" s="91"/>
      <c r="F66" s="91"/>
      <c r="G66" s="91"/>
      <c r="H66" s="97"/>
      <c r="I66" s="91"/>
      <c r="J66" s="91"/>
      <c r="K66" s="91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</row>
    <row r="67" spans="1:22">
      <c r="A67" s="101"/>
      <c r="B67" s="298" t="s">
        <v>84</v>
      </c>
      <c r="C67" s="298"/>
      <c r="D67" s="299"/>
      <c r="E67" s="91"/>
      <c r="F67" s="91"/>
      <c r="G67" s="91"/>
      <c r="H67" s="97"/>
      <c r="I67" s="91"/>
      <c r="J67" s="91"/>
      <c r="K67" s="91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</row>
    <row r="68" spans="1:22">
      <c r="A68" s="101"/>
      <c r="B68" s="102"/>
      <c r="C68" s="102"/>
      <c r="D68" s="103"/>
      <c r="E68" s="104"/>
      <c r="F68" s="104"/>
      <c r="G68" s="104"/>
      <c r="H68" s="105"/>
      <c r="I68" s="104"/>
      <c r="J68" s="104"/>
      <c r="K68" s="10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</row>
    <row r="69" spans="1:22">
      <c r="A69" s="101"/>
      <c r="B69" s="113"/>
      <c r="C69" s="113"/>
      <c r="D69" s="114"/>
      <c r="E69" s="91"/>
      <c r="F69" s="91"/>
      <c r="G69" s="91"/>
      <c r="H69" s="97"/>
      <c r="I69" s="91"/>
      <c r="J69" s="91"/>
      <c r="K69" s="91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</row>
    <row r="70" spans="1:22" ht="30" customHeight="1">
      <c r="A70" s="312" t="s">
        <v>133</v>
      </c>
      <c r="B70" s="313"/>
      <c r="C70" s="313"/>
      <c r="D70" s="314"/>
      <c r="E70" s="91"/>
      <c r="F70" s="91"/>
      <c r="G70" s="91"/>
      <c r="H70" s="97"/>
      <c r="I70" s="91"/>
      <c r="J70" s="91"/>
      <c r="K70" s="91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</row>
    <row r="71" spans="1:22">
      <c r="A71" s="101"/>
      <c r="B71" s="298" t="s">
        <v>84</v>
      </c>
      <c r="C71" s="298"/>
      <c r="D71" s="299"/>
      <c r="E71" s="91"/>
      <c r="F71" s="91"/>
      <c r="G71" s="91"/>
      <c r="H71" s="97"/>
      <c r="I71" s="91"/>
      <c r="J71" s="91"/>
      <c r="K71" s="91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</row>
    <row r="72" spans="1:22">
      <c r="A72" s="101"/>
      <c r="B72" s="102"/>
      <c r="C72" s="102"/>
      <c r="D72" s="103" t="s">
        <v>246</v>
      </c>
      <c r="E72" s="104"/>
      <c r="F72" s="104"/>
      <c r="G72" s="104"/>
      <c r="H72" s="105"/>
      <c r="I72" s="104"/>
      <c r="J72" s="104"/>
      <c r="K72" s="10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</row>
    <row r="73" spans="1:22">
      <c r="A73" s="101"/>
      <c r="B73" s="113"/>
      <c r="C73" s="113"/>
      <c r="D73" s="114"/>
      <c r="E73" s="91"/>
      <c r="F73" s="91"/>
      <c r="G73" s="91"/>
      <c r="H73" s="97"/>
      <c r="I73" s="91"/>
      <c r="J73" s="91"/>
      <c r="K73" s="91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</row>
    <row r="74" spans="1:22" ht="21.75" customHeight="1">
      <c r="A74" s="292" t="s">
        <v>120</v>
      </c>
      <c r="B74" s="293"/>
      <c r="C74" s="293"/>
      <c r="D74" s="294"/>
      <c r="E74" s="91"/>
      <c r="F74" s="91"/>
      <c r="G74" s="91"/>
      <c r="H74" s="97"/>
      <c r="I74" s="91"/>
      <c r="J74" s="91"/>
      <c r="K74" s="91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</row>
    <row r="75" spans="1:22">
      <c r="A75" s="101"/>
      <c r="B75" s="298" t="s">
        <v>84</v>
      </c>
      <c r="C75" s="298"/>
      <c r="D75" s="299"/>
      <c r="E75" s="91"/>
      <c r="F75" s="91"/>
      <c r="G75" s="91"/>
      <c r="H75" s="97"/>
      <c r="I75" s="91"/>
      <c r="J75" s="91"/>
      <c r="K75" s="91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</row>
    <row r="76" spans="1:22">
      <c r="A76" s="101"/>
      <c r="B76" s="102"/>
      <c r="C76" s="102"/>
      <c r="D76" s="103"/>
      <c r="E76" s="104"/>
      <c r="F76" s="104"/>
      <c r="G76" s="104"/>
      <c r="H76" s="105"/>
      <c r="I76" s="104"/>
      <c r="J76" s="104"/>
      <c r="K76" s="10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</row>
    <row r="77" spans="1:22">
      <c r="A77" s="106"/>
      <c r="B77" s="107"/>
      <c r="C77" s="107"/>
      <c r="D77" s="108"/>
      <c r="E77" s="109"/>
      <c r="F77" s="109"/>
      <c r="G77" s="109"/>
      <c r="H77" s="110"/>
      <c r="I77" s="109"/>
      <c r="J77" s="109"/>
      <c r="K77" s="109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</row>
    <row r="78" spans="1:22" ht="33" customHeight="1">
      <c r="A78" s="292" t="s">
        <v>134</v>
      </c>
      <c r="B78" s="293"/>
      <c r="C78" s="293"/>
      <c r="D78" s="294"/>
      <c r="E78" s="91"/>
      <c r="F78" s="91"/>
      <c r="G78" s="91"/>
      <c r="H78" s="97"/>
      <c r="I78" s="91"/>
      <c r="J78" s="91"/>
      <c r="K78" s="91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</row>
    <row r="79" spans="1:22">
      <c r="A79" s="101"/>
      <c r="B79" s="298" t="s">
        <v>232</v>
      </c>
      <c r="C79" s="298"/>
      <c r="D79" s="299"/>
      <c r="E79" s="91"/>
      <c r="F79" s="91"/>
      <c r="G79" s="91"/>
      <c r="H79" s="97"/>
      <c r="I79" s="91"/>
      <c r="J79" s="91"/>
      <c r="K79" s="91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</row>
    <row r="80" spans="1:22">
      <c r="A80" s="101"/>
      <c r="B80" s="102"/>
      <c r="C80" s="102"/>
      <c r="D80" s="103"/>
      <c r="E80" s="104"/>
      <c r="F80" s="104"/>
      <c r="G80" s="104"/>
      <c r="H80" s="105"/>
      <c r="I80" s="104"/>
      <c r="J80" s="104"/>
      <c r="K80" s="10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</row>
    <row r="81" spans="1:22">
      <c r="A81" s="106"/>
      <c r="B81" s="107"/>
      <c r="C81" s="107"/>
      <c r="D81" s="108"/>
      <c r="E81" s="109"/>
      <c r="F81" s="109"/>
      <c r="G81" s="109"/>
      <c r="H81" s="110"/>
      <c r="I81" s="109"/>
      <c r="J81" s="109"/>
      <c r="K81" s="109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</row>
    <row r="82" spans="1:22" ht="49.5" customHeight="1">
      <c r="A82" s="292" t="s">
        <v>135</v>
      </c>
      <c r="B82" s="293"/>
      <c r="C82" s="293"/>
      <c r="D82" s="294"/>
      <c r="E82" s="115"/>
      <c r="F82" s="115"/>
      <c r="G82" s="115"/>
      <c r="H82" s="116"/>
      <c r="I82" s="115"/>
      <c r="J82" s="115"/>
      <c r="K82" s="115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</row>
    <row r="83" spans="1:22">
      <c r="A83" s="101"/>
      <c r="B83" s="298" t="s">
        <v>84</v>
      </c>
      <c r="C83" s="298"/>
      <c r="D83" s="299"/>
      <c r="E83" s="91"/>
      <c r="F83" s="91"/>
      <c r="G83" s="91"/>
      <c r="H83" s="97"/>
      <c r="I83" s="91"/>
      <c r="J83" s="91"/>
      <c r="K83" s="91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</row>
    <row r="84" spans="1:22">
      <c r="A84" s="101"/>
      <c r="B84" s="102"/>
      <c r="C84" s="102"/>
      <c r="D84" s="103"/>
      <c r="E84" s="104"/>
      <c r="F84" s="104"/>
      <c r="G84" s="104"/>
      <c r="H84" s="105"/>
      <c r="I84" s="104"/>
      <c r="J84" s="104"/>
      <c r="K84" s="10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</row>
    <row r="85" spans="1:22">
      <c r="A85" s="101"/>
      <c r="B85" s="113"/>
      <c r="C85" s="113"/>
      <c r="D85" s="114"/>
      <c r="E85" s="91"/>
      <c r="F85" s="91"/>
      <c r="G85" s="91"/>
      <c r="H85" s="97"/>
      <c r="I85" s="91"/>
      <c r="J85" s="91"/>
      <c r="K85" s="91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</row>
    <row r="86" spans="1:22" ht="33" customHeight="1">
      <c r="A86" s="292" t="s">
        <v>2</v>
      </c>
      <c r="B86" s="293"/>
      <c r="C86" s="293"/>
      <c r="D86" s="294"/>
      <c r="E86" s="115"/>
      <c r="F86" s="115"/>
      <c r="G86" s="115"/>
      <c r="H86" s="116"/>
      <c r="I86" s="115"/>
      <c r="J86" s="115"/>
      <c r="K86" s="115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</row>
    <row r="87" spans="1:22">
      <c r="A87" s="101"/>
      <c r="B87" s="298" t="s">
        <v>84</v>
      </c>
      <c r="C87" s="298"/>
      <c r="D87" s="299"/>
      <c r="E87" s="91"/>
      <c r="F87" s="91"/>
      <c r="G87" s="91"/>
      <c r="H87" s="97"/>
      <c r="I87" s="91"/>
      <c r="J87" s="91"/>
      <c r="K87" s="91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</row>
    <row r="88" spans="1:22">
      <c r="A88" s="101"/>
      <c r="B88" s="102"/>
      <c r="C88" s="102"/>
      <c r="D88" s="103"/>
      <c r="E88" s="104"/>
      <c r="F88" s="104"/>
      <c r="G88" s="104"/>
      <c r="H88" s="105"/>
      <c r="I88" s="104"/>
      <c r="J88" s="104"/>
      <c r="K88" s="10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</row>
    <row r="89" spans="1:22">
      <c r="A89" s="106"/>
      <c r="B89" s="107"/>
      <c r="C89" s="107"/>
      <c r="D89" s="108"/>
      <c r="E89" s="109"/>
      <c r="F89" s="109"/>
      <c r="G89" s="109"/>
      <c r="H89" s="110"/>
      <c r="I89" s="109"/>
      <c r="J89" s="109"/>
      <c r="K89" s="109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</row>
    <row r="90" spans="1:22" ht="38.25" customHeight="1">
      <c r="A90" s="292" t="s">
        <v>136</v>
      </c>
      <c r="B90" s="293"/>
      <c r="C90" s="293"/>
      <c r="D90" s="294"/>
      <c r="E90" s="91"/>
      <c r="F90" s="91"/>
      <c r="G90" s="91"/>
      <c r="H90" s="97"/>
      <c r="I90" s="91"/>
      <c r="J90" s="91"/>
      <c r="K90" s="91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</row>
    <row r="91" spans="1:22">
      <c r="A91" s="101"/>
      <c r="B91" s="298" t="s">
        <v>84</v>
      </c>
      <c r="C91" s="298"/>
      <c r="D91" s="299"/>
      <c r="E91" s="91"/>
      <c r="F91" s="91"/>
      <c r="G91" s="91"/>
      <c r="H91" s="97"/>
      <c r="I91" s="91"/>
      <c r="J91" s="91"/>
      <c r="K91" s="91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</row>
    <row r="92" spans="1:22">
      <c r="A92" s="101"/>
      <c r="B92" s="102"/>
      <c r="C92" s="102"/>
      <c r="D92" s="103"/>
      <c r="E92" s="104"/>
      <c r="F92" s="104"/>
      <c r="G92" s="104"/>
      <c r="H92" s="105"/>
      <c r="I92" s="104"/>
      <c r="J92" s="104"/>
      <c r="K92" s="10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</row>
    <row r="93" spans="1:22">
      <c r="A93" s="101"/>
      <c r="B93" s="113"/>
      <c r="C93" s="113"/>
      <c r="D93" s="114"/>
      <c r="E93" s="91"/>
      <c r="F93" s="91"/>
      <c r="G93" s="91"/>
      <c r="H93" s="97"/>
      <c r="I93" s="91"/>
      <c r="J93" s="91"/>
      <c r="K93" s="91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</row>
    <row r="94" spans="1:22" ht="18" customHeight="1">
      <c r="A94" s="292" t="s">
        <v>162</v>
      </c>
      <c r="B94" s="293"/>
      <c r="C94" s="293"/>
      <c r="D94" s="294"/>
      <c r="E94" s="117"/>
      <c r="F94" s="117"/>
      <c r="G94" s="117"/>
      <c r="H94" s="118"/>
      <c r="I94" s="117"/>
      <c r="J94" s="117"/>
      <c r="K94" s="117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</row>
    <row r="95" spans="1:22">
      <c r="A95" s="101"/>
      <c r="B95" s="298" t="s">
        <v>84</v>
      </c>
      <c r="C95" s="298"/>
      <c r="D95" s="299"/>
      <c r="E95" s="91"/>
      <c r="F95" s="91"/>
      <c r="G95" s="91"/>
      <c r="H95" s="97"/>
      <c r="I95" s="91"/>
      <c r="J95" s="91"/>
      <c r="K95" s="91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</row>
    <row r="96" spans="1:22">
      <c r="A96" s="101"/>
      <c r="B96" s="102"/>
      <c r="C96" s="102"/>
      <c r="D96" s="103"/>
      <c r="E96" s="104"/>
      <c r="F96" s="104"/>
      <c r="G96" s="104"/>
      <c r="H96" s="105"/>
      <c r="I96" s="104"/>
      <c r="J96" s="104"/>
      <c r="K96" s="104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</row>
    <row r="97" spans="1:22">
      <c r="A97" s="106"/>
      <c r="B97" s="107"/>
      <c r="C97" s="107"/>
      <c r="D97" s="108"/>
      <c r="E97" s="109"/>
      <c r="F97" s="109"/>
      <c r="G97" s="109"/>
      <c r="H97" s="110"/>
      <c r="I97" s="109"/>
      <c r="J97" s="109"/>
      <c r="K97" s="109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</row>
    <row r="98" spans="1:22" ht="36" customHeight="1">
      <c r="A98" s="292" t="s">
        <v>163</v>
      </c>
      <c r="B98" s="293"/>
      <c r="C98" s="293"/>
      <c r="D98" s="294"/>
      <c r="E98" s="117"/>
      <c r="F98" s="117"/>
      <c r="G98" s="117"/>
      <c r="H98" s="118"/>
      <c r="I98" s="117"/>
      <c r="J98" s="117"/>
      <c r="K98" s="117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</row>
    <row r="99" spans="1:22">
      <c r="A99" s="101"/>
      <c r="B99" s="298" t="s">
        <v>84</v>
      </c>
      <c r="C99" s="298"/>
      <c r="D99" s="299"/>
      <c r="E99" s="91"/>
      <c r="F99" s="91"/>
      <c r="G99" s="91"/>
      <c r="H99" s="97"/>
      <c r="I99" s="91"/>
      <c r="J99" s="91"/>
      <c r="K99" s="91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</row>
    <row r="100" spans="1:22">
      <c r="A100" s="101"/>
      <c r="B100" s="102"/>
      <c r="C100" s="102"/>
      <c r="D100" s="103"/>
      <c r="E100" s="104"/>
      <c r="F100" s="104"/>
      <c r="G100" s="104"/>
      <c r="H100" s="105"/>
      <c r="I100" s="104"/>
      <c r="J100" s="104"/>
      <c r="K100" s="104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</row>
    <row r="101" spans="1:22">
      <c r="A101" s="106"/>
      <c r="B101" s="107"/>
      <c r="C101" s="107"/>
      <c r="D101" s="108"/>
      <c r="E101" s="109"/>
      <c r="F101" s="109"/>
      <c r="G101" s="109"/>
      <c r="H101" s="110"/>
      <c r="I101" s="109"/>
      <c r="J101" s="109"/>
      <c r="K101" s="109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</row>
    <row r="102" spans="1:22" ht="35.25" customHeight="1">
      <c r="A102" s="292" t="s">
        <v>137</v>
      </c>
      <c r="B102" s="293"/>
      <c r="C102" s="293"/>
      <c r="D102" s="294"/>
      <c r="E102" s="115"/>
      <c r="F102" s="115"/>
      <c r="G102" s="115"/>
      <c r="H102" s="116"/>
      <c r="I102" s="115"/>
      <c r="J102" s="115"/>
      <c r="K102" s="115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</row>
    <row r="103" spans="1:22">
      <c r="A103" s="101"/>
      <c r="B103" s="298" t="s">
        <v>84</v>
      </c>
      <c r="C103" s="298"/>
      <c r="D103" s="299"/>
      <c r="E103" s="91"/>
      <c r="F103" s="91"/>
      <c r="G103" s="91"/>
      <c r="H103" s="97"/>
      <c r="I103" s="91"/>
      <c r="J103" s="91"/>
      <c r="K103" s="91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</row>
    <row r="104" spans="1:22">
      <c r="A104" s="101"/>
      <c r="B104" s="102"/>
      <c r="C104" s="102"/>
      <c r="D104" s="103"/>
      <c r="E104" s="104"/>
      <c r="F104" s="104"/>
      <c r="G104" s="104"/>
      <c r="H104" s="105"/>
      <c r="I104" s="104"/>
      <c r="J104" s="104"/>
      <c r="K104" s="10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</row>
    <row r="105" spans="1:22">
      <c r="A105" s="101"/>
      <c r="B105" s="113"/>
      <c r="C105" s="113"/>
      <c r="D105" s="114"/>
      <c r="E105" s="91"/>
      <c r="F105" s="91"/>
      <c r="G105" s="91"/>
      <c r="H105" s="97"/>
      <c r="I105" s="91"/>
      <c r="J105" s="91"/>
      <c r="K105" s="91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</row>
    <row r="106" spans="1:22" ht="34.5" customHeight="1">
      <c r="A106" s="292" t="s">
        <v>164</v>
      </c>
      <c r="B106" s="293"/>
      <c r="C106" s="293"/>
      <c r="D106" s="294"/>
      <c r="E106" s="120"/>
      <c r="F106" s="120"/>
      <c r="G106" s="120"/>
      <c r="H106" s="121"/>
      <c r="I106" s="120"/>
      <c r="J106" s="120"/>
      <c r="K106" s="120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</row>
    <row r="107" spans="1:22">
      <c r="A107" s="101"/>
      <c r="B107" s="298" t="s">
        <v>84</v>
      </c>
      <c r="C107" s="298"/>
      <c r="D107" s="299"/>
      <c r="E107" s="91"/>
      <c r="F107" s="91"/>
      <c r="G107" s="91"/>
      <c r="H107" s="97"/>
      <c r="I107" s="91"/>
      <c r="J107" s="91"/>
      <c r="K107" s="91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</row>
    <row r="108" spans="1:22">
      <c r="A108" s="101"/>
      <c r="B108" s="113"/>
      <c r="C108" s="113"/>
      <c r="D108" s="114"/>
      <c r="E108" s="91"/>
      <c r="F108" s="91"/>
      <c r="G108" s="91"/>
      <c r="H108" s="97"/>
      <c r="I108" s="91"/>
      <c r="J108" s="91"/>
      <c r="K108" s="91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</row>
    <row r="109" spans="1:22">
      <c r="A109" s="106"/>
      <c r="B109" s="107"/>
      <c r="C109" s="107"/>
      <c r="D109" s="108"/>
      <c r="E109" s="109"/>
      <c r="F109" s="109"/>
      <c r="G109" s="109"/>
      <c r="H109" s="110"/>
      <c r="I109" s="109"/>
      <c r="J109" s="109"/>
      <c r="K109" s="109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</row>
    <row r="110" spans="1:22" ht="37.5" customHeight="1">
      <c r="A110" s="292" t="s">
        <v>138</v>
      </c>
      <c r="B110" s="293"/>
      <c r="C110" s="293"/>
      <c r="D110" s="294"/>
      <c r="E110" s="91"/>
      <c r="F110" s="91"/>
      <c r="G110" s="91"/>
      <c r="H110" s="97"/>
      <c r="I110" s="91"/>
      <c r="J110" s="91"/>
      <c r="K110" s="91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</row>
    <row r="111" spans="1:22">
      <c r="A111" s="101"/>
      <c r="B111" s="307" t="s">
        <v>84</v>
      </c>
      <c r="C111" s="307"/>
      <c r="D111" s="308"/>
      <c r="E111" s="91"/>
      <c r="F111" s="91"/>
      <c r="G111" s="91"/>
      <c r="H111" s="97"/>
      <c r="I111" s="91"/>
      <c r="J111" s="91"/>
      <c r="K111" s="91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</row>
    <row r="112" spans="1:22">
      <c r="A112" s="101"/>
      <c r="B112" s="102"/>
      <c r="C112" s="102"/>
      <c r="D112" s="103"/>
      <c r="E112" s="104"/>
      <c r="F112" s="104"/>
      <c r="G112" s="104"/>
      <c r="H112" s="105"/>
      <c r="I112" s="104"/>
      <c r="J112" s="104"/>
      <c r="K112" s="10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</row>
    <row r="113" spans="1:22">
      <c r="A113" s="101"/>
      <c r="B113" s="113"/>
      <c r="C113" s="113"/>
      <c r="D113" s="114"/>
      <c r="E113" s="91"/>
      <c r="F113" s="91"/>
      <c r="G113" s="91"/>
      <c r="H113" s="97"/>
      <c r="I113" s="91"/>
      <c r="J113" s="91"/>
      <c r="K113" s="91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</row>
    <row r="114" spans="1:22" ht="35.25" customHeight="1">
      <c r="A114" s="292" t="s">
        <v>139</v>
      </c>
      <c r="B114" s="293"/>
      <c r="C114" s="293"/>
      <c r="D114" s="294"/>
      <c r="E114" s="91"/>
      <c r="F114" s="91"/>
      <c r="G114" s="91"/>
      <c r="H114" s="97"/>
      <c r="I114" s="91"/>
      <c r="J114" s="91"/>
      <c r="K114" s="91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</row>
    <row r="115" spans="1:22">
      <c r="A115" s="101"/>
      <c r="B115" s="298" t="s">
        <v>84</v>
      </c>
      <c r="C115" s="298"/>
      <c r="D115" s="299"/>
      <c r="E115" s="91"/>
      <c r="F115" s="91"/>
      <c r="G115" s="91"/>
      <c r="H115" s="97"/>
      <c r="I115" s="91"/>
      <c r="J115" s="91"/>
      <c r="K115" s="91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</row>
    <row r="116" spans="1:22">
      <c r="A116" s="101"/>
      <c r="B116" s="102"/>
      <c r="C116" s="102"/>
      <c r="D116" s="103"/>
      <c r="E116" s="104"/>
      <c r="F116" s="104"/>
      <c r="G116" s="104"/>
      <c r="H116" s="105"/>
      <c r="I116" s="104"/>
      <c r="J116" s="104"/>
      <c r="K116" s="10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</row>
    <row r="117" spans="1:22">
      <c r="A117" s="101"/>
      <c r="B117" s="113"/>
      <c r="C117" s="113"/>
      <c r="D117" s="114"/>
      <c r="E117" s="91"/>
      <c r="F117" s="91"/>
      <c r="G117" s="91"/>
      <c r="H117" s="97"/>
      <c r="I117" s="91"/>
      <c r="J117" s="91"/>
      <c r="K117" s="91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</row>
    <row r="118" spans="1:22" ht="15.75" customHeight="1">
      <c r="A118" s="292" t="s">
        <v>140</v>
      </c>
      <c r="B118" s="293"/>
      <c r="C118" s="293"/>
      <c r="D118" s="294"/>
      <c r="E118" s="91"/>
      <c r="F118" s="91"/>
      <c r="G118" s="91"/>
      <c r="H118" s="97"/>
      <c r="I118" s="91"/>
      <c r="J118" s="91"/>
      <c r="K118" s="91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</row>
    <row r="119" spans="1:22">
      <c r="A119" s="101"/>
      <c r="B119" s="298" t="s">
        <v>84</v>
      </c>
      <c r="C119" s="298"/>
      <c r="D119" s="299"/>
      <c r="E119" s="91"/>
      <c r="F119" s="91"/>
      <c r="G119" s="91"/>
      <c r="H119" s="97"/>
      <c r="I119" s="91"/>
      <c r="J119" s="91"/>
      <c r="K119" s="91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</row>
    <row r="120" spans="1:22">
      <c r="A120" s="101"/>
      <c r="B120" s="102"/>
      <c r="C120" s="102"/>
      <c r="D120" s="103"/>
      <c r="E120" s="104"/>
      <c r="F120" s="104"/>
      <c r="G120" s="104"/>
      <c r="H120" s="105"/>
      <c r="I120" s="104"/>
      <c r="J120" s="104"/>
      <c r="K120" s="10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</row>
    <row r="121" spans="1:22">
      <c r="A121" s="101"/>
      <c r="B121" s="113"/>
      <c r="C121" s="113"/>
      <c r="D121" s="114"/>
      <c r="E121" s="91"/>
      <c r="F121" s="91"/>
      <c r="G121" s="91"/>
      <c r="H121" s="97"/>
      <c r="I121" s="91"/>
      <c r="J121" s="91"/>
      <c r="K121" s="91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</row>
    <row r="122" spans="1:22" ht="12.75" customHeight="1">
      <c r="A122" s="292" t="s">
        <v>165</v>
      </c>
      <c r="B122" s="293"/>
      <c r="C122" s="293"/>
      <c r="D122" s="294"/>
      <c r="E122" s="115"/>
      <c r="F122" s="115"/>
      <c r="G122" s="115"/>
      <c r="H122" s="116"/>
      <c r="I122" s="115"/>
      <c r="J122" s="115"/>
      <c r="K122" s="115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</row>
    <row r="123" spans="1:22" ht="17.25" customHeight="1">
      <c r="A123" s="101"/>
      <c r="B123" s="298" t="s">
        <v>84</v>
      </c>
      <c r="C123" s="298"/>
      <c r="D123" s="299"/>
      <c r="E123" s="91"/>
      <c r="F123" s="91"/>
      <c r="G123" s="91"/>
      <c r="H123" s="97"/>
      <c r="I123" s="91"/>
      <c r="J123" s="91"/>
      <c r="K123" s="91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</row>
    <row r="124" spans="1:22">
      <c r="A124" s="101"/>
      <c r="B124" s="102"/>
      <c r="C124" s="102"/>
      <c r="D124" s="103"/>
      <c r="E124" s="104"/>
      <c r="F124" s="104"/>
      <c r="G124" s="104"/>
      <c r="H124" s="105"/>
      <c r="I124" s="104"/>
      <c r="J124" s="104"/>
      <c r="K124" s="10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</row>
    <row r="125" spans="1:22">
      <c r="A125" s="101"/>
      <c r="B125" s="113"/>
      <c r="C125" s="113"/>
      <c r="D125" s="114"/>
      <c r="E125" s="91"/>
      <c r="F125" s="91"/>
      <c r="G125" s="91"/>
      <c r="H125" s="97"/>
      <c r="I125" s="91"/>
      <c r="J125" s="91"/>
      <c r="K125" s="91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</row>
    <row r="126" spans="1:22" ht="47.45" customHeight="1">
      <c r="A126" s="295" t="s">
        <v>126</v>
      </c>
      <c r="B126" s="296"/>
      <c r="C126" s="296"/>
      <c r="D126" s="297"/>
      <c r="E126" s="91"/>
      <c r="F126" s="91"/>
      <c r="G126" s="91"/>
      <c r="H126" s="97"/>
      <c r="I126" s="91"/>
      <c r="J126" s="91"/>
      <c r="K126" s="91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</row>
    <row r="127" spans="1:22">
      <c r="A127" s="309" t="s">
        <v>84</v>
      </c>
      <c r="B127" s="310"/>
      <c r="C127" s="310"/>
      <c r="D127" s="311"/>
      <c r="E127" s="91"/>
      <c r="F127" s="91"/>
      <c r="G127" s="91"/>
      <c r="H127" s="97"/>
      <c r="I127" s="91"/>
      <c r="J127" s="91"/>
      <c r="K127" s="91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</row>
    <row r="128" spans="1:22">
      <c r="A128" s="101"/>
      <c r="B128" s="102"/>
      <c r="C128" s="102"/>
      <c r="D128" s="103"/>
      <c r="E128" s="104"/>
      <c r="F128" s="104"/>
      <c r="G128" s="104"/>
      <c r="H128" s="105"/>
      <c r="I128" s="104"/>
      <c r="J128" s="104"/>
      <c r="K128" s="10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</row>
    <row r="129" spans="1:22">
      <c r="A129" s="101"/>
      <c r="B129" s="113"/>
      <c r="C129" s="113"/>
      <c r="D129" s="114"/>
      <c r="E129" s="91"/>
      <c r="F129" s="91"/>
      <c r="G129" s="91"/>
      <c r="H129" s="97"/>
      <c r="I129" s="91"/>
      <c r="J129" s="91"/>
      <c r="K129" s="91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</row>
    <row r="130" spans="1:22" ht="60.75" customHeight="1">
      <c r="A130" s="295" t="s">
        <v>166</v>
      </c>
      <c r="B130" s="296"/>
      <c r="C130" s="296"/>
      <c r="D130" s="297"/>
      <c r="E130" s="91"/>
      <c r="F130" s="91"/>
      <c r="G130" s="91"/>
      <c r="H130" s="97"/>
      <c r="I130" s="91"/>
      <c r="J130" s="91"/>
      <c r="K130" s="91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</row>
    <row r="131" spans="1:22">
      <c r="A131" s="309" t="s">
        <v>233</v>
      </c>
      <c r="B131" s="310"/>
      <c r="C131" s="310"/>
      <c r="D131" s="311"/>
      <c r="E131" s="91"/>
      <c r="F131" s="91"/>
      <c r="G131" s="91"/>
      <c r="H131" s="97"/>
      <c r="I131" s="91"/>
      <c r="J131" s="91"/>
      <c r="K131" s="91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</row>
    <row r="132" spans="1:22">
      <c r="A132" s="101"/>
      <c r="B132" s="102"/>
      <c r="C132" s="102"/>
      <c r="D132" s="103"/>
      <c r="E132" s="104"/>
      <c r="F132" s="104"/>
      <c r="G132" s="104"/>
      <c r="H132" s="105"/>
      <c r="I132" s="104"/>
      <c r="J132" s="104"/>
      <c r="K132" s="10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</row>
    <row r="133" spans="1:22">
      <c r="A133" s="101"/>
      <c r="B133" s="113"/>
      <c r="C133" s="113"/>
      <c r="D133" s="114"/>
      <c r="E133" s="91"/>
      <c r="F133" s="91"/>
      <c r="G133" s="91"/>
      <c r="H133" s="97"/>
      <c r="I133" s="91"/>
      <c r="J133" s="91"/>
      <c r="K133" s="91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</row>
    <row r="134" spans="1:22">
      <c r="A134" s="295" t="s">
        <v>188</v>
      </c>
      <c r="B134" s="296"/>
      <c r="C134" s="296"/>
      <c r="D134" s="297"/>
      <c r="E134" s="115"/>
      <c r="F134" s="115"/>
      <c r="G134" s="115"/>
      <c r="H134" s="116"/>
      <c r="I134" s="115"/>
      <c r="J134" s="115"/>
      <c r="K134" s="115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</row>
    <row r="135" spans="1:22">
      <c r="A135" s="101"/>
      <c r="B135" s="298" t="s">
        <v>84</v>
      </c>
      <c r="C135" s="298"/>
      <c r="D135" s="299"/>
      <c r="E135" s="99"/>
      <c r="F135" s="99"/>
      <c r="G135" s="99"/>
      <c r="H135" s="100"/>
      <c r="I135" s="99"/>
      <c r="J135" s="99"/>
      <c r="K135" s="99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</row>
    <row r="136" spans="1:22">
      <c r="A136" s="101"/>
      <c r="B136" s="102"/>
      <c r="C136" s="102"/>
      <c r="D136" s="103"/>
      <c r="E136" s="104"/>
      <c r="F136" s="104"/>
      <c r="G136" s="104"/>
      <c r="H136" s="105"/>
      <c r="I136" s="104"/>
      <c r="J136" s="104"/>
      <c r="K136" s="10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</row>
    <row r="137" spans="1:22">
      <c r="A137" s="106"/>
      <c r="B137" s="107"/>
      <c r="C137" s="107"/>
      <c r="D137" s="108"/>
      <c r="E137" s="104"/>
      <c r="F137" s="104"/>
      <c r="G137" s="104"/>
      <c r="H137" s="105"/>
      <c r="I137" s="104"/>
      <c r="J137" s="104"/>
      <c r="K137" s="10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</row>
    <row r="138" spans="1:22" ht="50.25" customHeight="1">
      <c r="A138" s="295" t="s">
        <v>189</v>
      </c>
      <c r="B138" s="296"/>
      <c r="C138" s="296"/>
      <c r="D138" s="297"/>
      <c r="E138" s="115"/>
      <c r="F138" s="115"/>
      <c r="G138" s="115"/>
      <c r="H138" s="116"/>
      <c r="I138" s="115"/>
      <c r="J138" s="115"/>
      <c r="K138" s="115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</row>
    <row r="139" spans="1:22">
      <c r="A139" s="101"/>
      <c r="B139" s="298" t="s">
        <v>84</v>
      </c>
      <c r="C139" s="298"/>
      <c r="D139" s="299"/>
      <c r="E139" s="91"/>
      <c r="F139" s="91"/>
      <c r="G139" s="91"/>
      <c r="H139" s="97"/>
      <c r="I139" s="91"/>
      <c r="J139" s="91"/>
      <c r="K139" s="91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</row>
    <row r="140" spans="1:22">
      <c r="A140" s="101"/>
      <c r="B140" s="102"/>
      <c r="C140" s="102"/>
      <c r="D140" s="103"/>
      <c r="E140" s="104"/>
      <c r="F140" s="104"/>
      <c r="G140" s="104"/>
      <c r="H140" s="105"/>
      <c r="I140" s="104"/>
      <c r="J140" s="104"/>
      <c r="K140" s="10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</row>
    <row r="141" spans="1:22">
      <c r="A141" s="106"/>
      <c r="B141" s="107"/>
      <c r="C141" s="107"/>
      <c r="D141" s="108"/>
      <c r="E141" s="109"/>
      <c r="F141" s="109"/>
      <c r="G141" s="109"/>
      <c r="H141" s="110"/>
      <c r="I141" s="109"/>
      <c r="J141" s="109"/>
      <c r="K141" s="109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</row>
    <row r="142" spans="1:22">
      <c r="A142" s="295" t="s">
        <v>190</v>
      </c>
      <c r="B142" s="296"/>
      <c r="C142" s="296"/>
      <c r="D142" s="297"/>
      <c r="E142" s="115"/>
      <c r="F142" s="115"/>
      <c r="G142" s="115"/>
      <c r="H142" s="116"/>
      <c r="I142" s="115"/>
      <c r="J142" s="115"/>
      <c r="K142" s="115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</row>
    <row r="143" spans="1:22">
      <c r="A143" s="111"/>
      <c r="B143" s="298" t="s">
        <v>234</v>
      </c>
      <c r="C143" s="298"/>
      <c r="D143" s="299"/>
      <c r="E143" s="91"/>
      <c r="F143" s="91"/>
      <c r="G143" s="91"/>
      <c r="H143" s="97"/>
      <c r="I143" s="91"/>
      <c r="J143" s="91"/>
      <c r="K143" s="91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</row>
    <row r="144" spans="1:22">
      <c r="A144" s="111"/>
      <c r="B144" s="102"/>
      <c r="C144" s="102"/>
      <c r="D144" s="103"/>
      <c r="E144" s="104"/>
      <c r="F144" s="104"/>
      <c r="G144" s="104"/>
      <c r="H144" s="105"/>
      <c r="I144" s="104"/>
      <c r="J144" s="104"/>
      <c r="K144" s="10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</row>
    <row r="145" spans="1:22">
      <c r="A145" s="111"/>
      <c r="B145" s="113"/>
      <c r="C145" s="113"/>
      <c r="D145" s="114"/>
      <c r="E145" s="122"/>
      <c r="F145" s="122"/>
      <c r="G145" s="122"/>
      <c r="H145" s="123"/>
      <c r="I145" s="122"/>
      <c r="J145" s="122"/>
      <c r="K145" s="122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</row>
    <row r="146" spans="1:22" ht="36.75" customHeight="1">
      <c r="A146" s="295" t="s">
        <v>191</v>
      </c>
      <c r="B146" s="296"/>
      <c r="C146" s="296"/>
      <c r="D146" s="297"/>
      <c r="E146" s="115"/>
      <c r="F146" s="115"/>
      <c r="G146" s="115"/>
      <c r="H146" s="116"/>
      <c r="I146" s="115"/>
      <c r="J146" s="115"/>
      <c r="K146" s="115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</row>
    <row r="147" spans="1:22">
      <c r="A147" s="111"/>
      <c r="B147" s="298" t="s">
        <v>84</v>
      </c>
      <c r="C147" s="298"/>
      <c r="D147" s="299"/>
      <c r="E147" s="91"/>
      <c r="F147" s="91"/>
      <c r="G147" s="91"/>
      <c r="H147" s="97"/>
      <c r="I147" s="91"/>
      <c r="J147" s="91"/>
      <c r="K147" s="91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</row>
    <row r="148" spans="1:22">
      <c r="A148" s="111"/>
      <c r="B148" s="102"/>
      <c r="C148" s="102"/>
      <c r="D148" s="103"/>
      <c r="E148" s="104"/>
      <c r="F148" s="104"/>
      <c r="G148" s="104"/>
      <c r="H148" s="105"/>
      <c r="I148" s="104"/>
      <c r="J148" s="104"/>
      <c r="K148" s="10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</row>
    <row r="149" spans="1:22">
      <c r="A149" s="111"/>
      <c r="B149" s="113"/>
      <c r="C149" s="113"/>
      <c r="D149" s="114"/>
      <c r="E149" s="122"/>
      <c r="F149" s="122"/>
      <c r="G149" s="122"/>
      <c r="H149" s="123"/>
      <c r="I149" s="122"/>
      <c r="J149" s="122"/>
      <c r="K149" s="122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</row>
    <row r="150" spans="1:22" ht="37.5" customHeight="1">
      <c r="A150" s="295" t="s">
        <v>192</v>
      </c>
      <c r="B150" s="296"/>
      <c r="C150" s="296"/>
      <c r="D150" s="297"/>
      <c r="E150" s="91"/>
      <c r="F150" s="91"/>
      <c r="G150" s="91"/>
      <c r="H150" s="97"/>
      <c r="I150" s="91"/>
      <c r="J150" s="91"/>
      <c r="K150" s="91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</row>
    <row r="151" spans="1:22">
      <c r="A151" s="101"/>
      <c r="B151" s="298" t="s">
        <v>84</v>
      </c>
      <c r="C151" s="298"/>
      <c r="D151" s="299"/>
      <c r="E151" s="91"/>
      <c r="F151" s="91"/>
      <c r="G151" s="91"/>
      <c r="H151" s="97"/>
      <c r="I151" s="91"/>
      <c r="J151" s="91"/>
      <c r="K151" s="91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</row>
    <row r="152" spans="1:22" ht="12.75" customHeight="1">
      <c r="A152" s="101"/>
      <c r="B152" s="102"/>
      <c r="C152" s="102"/>
      <c r="D152" s="103"/>
      <c r="E152" s="91"/>
      <c r="F152" s="91"/>
      <c r="G152" s="91"/>
      <c r="H152" s="97"/>
      <c r="I152" s="91"/>
      <c r="J152" s="91"/>
      <c r="K152" s="91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</row>
    <row r="153" spans="1:22">
      <c r="A153" s="106"/>
      <c r="B153" s="107"/>
      <c r="C153" s="107"/>
      <c r="D153" s="108"/>
      <c r="E153" s="91"/>
      <c r="F153" s="91"/>
      <c r="G153" s="91"/>
      <c r="H153" s="97"/>
      <c r="I153" s="91"/>
      <c r="J153" s="91"/>
      <c r="K153" s="91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</row>
    <row r="154" spans="1:22">
      <c r="A154" s="295" t="s">
        <v>3</v>
      </c>
      <c r="B154" s="296"/>
      <c r="C154" s="296"/>
      <c r="D154" s="297"/>
      <c r="E154" s="91"/>
      <c r="F154" s="91"/>
      <c r="G154" s="91"/>
      <c r="H154" s="97"/>
      <c r="I154" s="91"/>
      <c r="J154" s="91"/>
      <c r="K154" s="124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</row>
    <row r="155" spans="1:22">
      <c r="A155" s="101"/>
      <c r="B155" s="298" t="s">
        <v>84</v>
      </c>
      <c r="C155" s="298"/>
      <c r="D155" s="299"/>
      <c r="E155" s="91"/>
      <c r="F155" s="91"/>
      <c r="G155" s="91"/>
      <c r="H155" s="97"/>
      <c r="I155" s="91"/>
      <c r="J155" s="91"/>
      <c r="K155" s="91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</row>
    <row r="156" spans="1:22">
      <c r="A156" s="101"/>
      <c r="B156" s="304" t="s">
        <v>249</v>
      </c>
      <c r="C156" s="305"/>
      <c r="D156" s="306"/>
      <c r="E156" s="104"/>
      <c r="F156" s="104"/>
      <c r="G156" s="104"/>
      <c r="H156" s="105"/>
      <c r="I156" s="104"/>
      <c r="J156" s="104"/>
      <c r="K156" s="10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</row>
    <row r="157" spans="1:22" ht="16.5" thickBot="1">
      <c r="A157" s="101"/>
      <c r="B157" s="113"/>
      <c r="C157" s="113"/>
      <c r="D157" s="114"/>
      <c r="E157" s="91"/>
      <c r="F157" s="91"/>
      <c r="G157" s="91"/>
      <c r="H157" s="97"/>
      <c r="I157" s="91"/>
      <c r="J157" s="91"/>
      <c r="K157" s="91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</row>
    <row r="158" spans="1:22" ht="36" customHeight="1" thickTop="1" thickBot="1">
      <c r="A158" s="301" t="s">
        <v>187</v>
      </c>
      <c r="B158" s="302"/>
      <c r="C158" s="302"/>
      <c r="D158" s="303"/>
      <c r="E158" s="126"/>
      <c r="F158" s="126"/>
      <c r="G158" s="126"/>
      <c r="H158" s="127"/>
      <c r="I158" s="126"/>
      <c r="J158" s="127"/>
      <c r="K158" s="126"/>
      <c r="L158" s="94"/>
      <c r="M158" s="94"/>
      <c r="N158" s="128"/>
      <c r="O158" s="94"/>
      <c r="P158" s="94"/>
      <c r="Q158" s="94"/>
      <c r="R158" s="94"/>
      <c r="S158" s="94"/>
      <c r="T158" s="94"/>
      <c r="U158" s="94"/>
      <c r="V158" s="94"/>
    </row>
    <row r="159" spans="1:22" ht="12.75" customHeight="1" thickTop="1">
      <c r="A159" s="95"/>
      <c r="B159" s="95"/>
      <c r="C159" s="95"/>
      <c r="D159" s="95"/>
      <c r="E159" s="94"/>
      <c r="F159" s="94"/>
      <c r="G159" s="94"/>
      <c r="H159" s="96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</row>
    <row r="160" spans="1:22" ht="81.599999999999994" customHeight="1">
      <c r="A160" s="300" t="s">
        <v>208</v>
      </c>
      <c r="B160" s="300"/>
      <c r="C160" s="300"/>
      <c r="D160" s="300"/>
      <c r="E160" s="300"/>
      <c r="F160" s="300"/>
      <c r="G160" s="300"/>
      <c r="H160" s="300"/>
      <c r="I160" s="300"/>
      <c r="J160" s="300"/>
      <c r="K160" s="300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</row>
    <row r="161" spans="1:22">
      <c r="A161" s="95"/>
      <c r="B161" s="95"/>
      <c r="C161" s="95"/>
      <c r="D161" s="95"/>
      <c r="E161" s="94"/>
      <c r="F161" s="94"/>
      <c r="G161" s="94"/>
      <c r="H161" s="96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</row>
    <row r="162" spans="1:22">
      <c r="A162" s="95"/>
      <c r="B162" s="95"/>
      <c r="C162" s="95"/>
      <c r="D162" s="95"/>
      <c r="E162" s="94"/>
      <c r="F162" s="94"/>
      <c r="G162" s="94"/>
      <c r="H162" s="96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</row>
    <row r="163" spans="1:22">
      <c r="A163" s="95"/>
      <c r="B163" s="95"/>
      <c r="C163" s="95"/>
      <c r="D163" s="95"/>
      <c r="E163" s="94"/>
      <c r="F163" s="94"/>
      <c r="G163" s="94"/>
      <c r="H163" s="96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</row>
    <row r="164" spans="1:22">
      <c r="A164" s="95"/>
      <c r="B164" s="95"/>
      <c r="C164" s="95"/>
      <c r="D164" s="95"/>
      <c r="E164" s="94"/>
      <c r="F164" s="94"/>
      <c r="G164" s="94"/>
      <c r="H164" s="96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</row>
    <row r="165" spans="1:22">
      <c r="A165" s="95"/>
      <c r="B165" s="95"/>
      <c r="C165" s="95"/>
      <c r="D165" s="95"/>
      <c r="E165" s="94"/>
      <c r="F165" s="94"/>
      <c r="G165" s="94"/>
      <c r="H165" s="96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</row>
    <row r="166" spans="1:22">
      <c r="A166" s="95"/>
      <c r="B166" s="95"/>
      <c r="C166" s="95"/>
      <c r="D166" s="95"/>
      <c r="E166" s="94"/>
      <c r="F166" s="94"/>
      <c r="G166" s="94"/>
      <c r="H166" s="96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</row>
    <row r="167" spans="1:22">
      <c r="A167" s="95"/>
      <c r="B167" s="95"/>
      <c r="C167" s="95"/>
      <c r="D167" s="95"/>
      <c r="E167" s="94"/>
      <c r="F167" s="94"/>
      <c r="G167" s="94"/>
      <c r="H167" s="96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</row>
    <row r="168" spans="1:22">
      <c r="A168" s="95"/>
      <c r="B168" s="95"/>
      <c r="C168" s="95"/>
      <c r="D168" s="95"/>
      <c r="E168" s="94"/>
      <c r="F168" s="94"/>
      <c r="G168" s="94"/>
      <c r="H168" s="96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</row>
    <row r="169" spans="1:22">
      <c r="A169" s="95"/>
      <c r="B169" s="95"/>
      <c r="C169" s="95"/>
      <c r="D169" s="95"/>
      <c r="E169" s="94"/>
      <c r="F169" s="94"/>
      <c r="G169" s="94"/>
      <c r="H169" s="96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</row>
    <row r="170" spans="1:22">
      <c r="A170" s="95"/>
      <c r="B170" s="95"/>
      <c r="C170" s="95"/>
      <c r="D170" s="95"/>
      <c r="E170" s="94"/>
      <c r="F170" s="94"/>
      <c r="G170" s="94"/>
      <c r="H170" s="96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</row>
    <row r="171" spans="1:22">
      <c r="A171" s="95"/>
      <c r="B171" s="95"/>
      <c r="C171" s="95"/>
      <c r="D171" s="95"/>
      <c r="E171" s="94"/>
      <c r="F171" s="94"/>
      <c r="G171" s="94"/>
      <c r="H171" s="96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</row>
    <row r="172" spans="1:22">
      <c r="A172" s="95"/>
      <c r="B172" s="95"/>
      <c r="C172" s="95"/>
      <c r="D172" s="95"/>
      <c r="E172" s="94"/>
      <c r="F172" s="94"/>
      <c r="G172" s="94"/>
      <c r="H172" s="96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</row>
  </sheetData>
  <mergeCells count="85">
    <mergeCell ref="A6:D6"/>
    <mergeCell ref="A20:D20"/>
    <mergeCell ref="B21:D21"/>
    <mergeCell ref="A42:D42"/>
    <mergeCell ref="F1:K1"/>
    <mergeCell ref="A3:K3"/>
    <mergeCell ref="A4:K4"/>
    <mergeCell ref="J5:K5"/>
    <mergeCell ref="A22:D22"/>
    <mergeCell ref="B23:D23"/>
    <mergeCell ref="B35:D35"/>
    <mergeCell ref="A7:D7"/>
    <mergeCell ref="A26:D26"/>
    <mergeCell ref="B27:D27"/>
    <mergeCell ref="A30:D30"/>
    <mergeCell ref="B31:D31"/>
    <mergeCell ref="B55:D55"/>
    <mergeCell ref="A62:D62"/>
    <mergeCell ref="B43:D43"/>
    <mergeCell ref="A44:D44"/>
    <mergeCell ref="B45:D45"/>
    <mergeCell ref="A54:D54"/>
    <mergeCell ref="B51:D51"/>
    <mergeCell ref="A58:D58"/>
    <mergeCell ref="B59:D59"/>
    <mergeCell ref="A50:D50"/>
    <mergeCell ref="B75:D75"/>
    <mergeCell ref="A78:D78"/>
    <mergeCell ref="B79:D79"/>
    <mergeCell ref="A82:D82"/>
    <mergeCell ref="B63:D63"/>
    <mergeCell ref="A66:D66"/>
    <mergeCell ref="B67:D67"/>
    <mergeCell ref="A74:D74"/>
    <mergeCell ref="A70:D70"/>
    <mergeCell ref="B71:D71"/>
    <mergeCell ref="B83:D83"/>
    <mergeCell ref="A90:D90"/>
    <mergeCell ref="B91:D91"/>
    <mergeCell ref="A98:D98"/>
    <mergeCell ref="A86:D86"/>
    <mergeCell ref="B87:D87"/>
    <mergeCell ref="A94:D94"/>
    <mergeCell ref="B95:D95"/>
    <mergeCell ref="A126:D126"/>
    <mergeCell ref="A110:D110"/>
    <mergeCell ref="B111:D111"/>
    <mergeCell ref="A131:D131"/>
    <mergeCell ref="A122:D122"/>
    <mergeCell ref="B123:D123"/>
    <mergeCell ref="A127:D127"/>
    <mergeCell ref="A160:K160"/>
    <mergeCell ref="A154:D154"/>
    <mergeCell ref="B139:D139"/>
    <mergeCell ref="A142:D142"/>
    <mergeCell ref="B143:D143"/>
    <mergeCell ref="A150:D150"/>
    <mergeCell ref="A146:D146"/>
    <mergeCell ref="B155:D155"/>
    <mergeCell ref="A158:D158"/>
    <mergeCell ref="B151:D151"/>
    <mergeCell ref="B147:D147"/>
    <mergeCell ref="B156:D156"/>
    <mergeCell ref="A34:D34"/>
    <mergeCell ref="A130:D130"/>
    <mergeCell ref="B135:D135"/>
    <mergeCell ref="A138:D138"/>
    <mergeCell ref="A118:D118"/>
    <mergeCell ref="A134:D134"/>
    <mergeCell ref="A38:D38"/>
    <mergeCell ref="B39:D39"/>
    <mergeCell ref="A114:D114"/>
    <mergeCell ref="B115:D115"/>
    <mergeCell ref="B99:D99"/>
    <mergeCell ref="A102:D102"/>
    <mergeCell ref="B103:D103"/>
    <mergeCell ref="A106:D106"/>
    <mergeCell ref="B107:D107"/>
    <mergeCell ref="B119:D119"/>
    <mergeCell ref="B17:D17"/>
    <mergeCell ref="A8:D8"/>
    <mergeCell ref="B9:D9"/>
    <mergeCell ref="A12:D12"/>
    <mergeCell ref="B13:D13"/>
    <mergeCell ref="A16:D16"/>
  </mergeCells>
  <phoneticPr fontId="18" type="noConversion"/>
  <printOptions horizontalCentered="1"/>
  <pageMargins left="0.39370078740157483" right="0.39370078740157483" top="0.39370078740157483" bottom="0.39370078740157483" header="0" footer="0"/>
  <pageSetup paperSize="9" scale="70" fitToHeight="2" orientation="portrait" horizontalDpi="300" verticalDpi="300" r:id="rId1"/>
  <headerFooter alignWithMargins="0"/>
  <rowBreaks count="2" manualBreakCount="2">
    <brk id="61" max="10" man="1"/>
    <brk id="113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W478"/>
  <sheetViews>
    <sheetView view="pageBreakPreview" topLeftCell="A7" zoomScale="60" zoomScaleNormal="60" workbookViewId="0">
      <selection activeCell="H26" sqref="H26"/>
    </sheetView>
  </sheetViews>
  <sheetFormatPr defaultRowHeight="12.75"/>
  <cols>
    <col min="1" max="1" width="94.28515625" customWidth="1"/>
    <col min="2" max="2" width="31.7109375" customWidth="1"/>
    <col min="3" max="3" width="24.28515625" customWidth="1"/>
    <col min="4" max="4" width="21.85546875" customWidth="1"/>
    <col min="5" max="5" width="33.140625" customWidth="1"/>
    <col min="6" max="6" width="24.140625" customWidth="1"/>
    <col min="7" max="7" width="29.140625" customWidth="1"/>
    <col min="8" max="8" width="27.140625" customWidth="1"/>
    <col min="9" max="9" width="30.7109375" customWidth="1"/>
  </cols>
  <sheetData>
    <row r="1" spans="1:23" ht="26.25">
      <c r="F1" s="129"/>
      <c r="G1" s="129"/>
      <c r="H1" s="129"/>
      <c r="I1" s="146" t="s">
        <v>182</v>
      </c>
      <c r="J1" s="129"/>
    </row>
    <row r="2" spans="1:23" ht="64.5" customHeight="1">
      <c r="A2" s="337" t="s">
        <v>221</v>
      </c>
      <c r="B2" s="337"/>
      <c r="C2" s="337"/>
      <c r="D2" s="337"/>
      <c r="E2" s="337"/>
      <c r="F2" s="337"/>
      <c r="G2" s="337"/>
      <c r="H2" s="337"/>
      <c r="I2" s="337"/>
    </row>
    <row r="3" spans="1:23" ht="20.25">
      <c r="A3" s="338" t="s">
        <v>86</v>
      </c>
      <c r="B3" s="338"/>
      <c r="C3" s="338"/>
      <c r="D3" s="338"/>
      <c r="E3" s="338"/>
      <c r="F3" s="338"/>
      <c r="G3" s="338"/>
      <c r="H3" s="338"/>
      <c r="I3" s="338"/>
    </row>
    <row r="4" spans="1:23">
      <c r="B4" s="47"/>
    </row>
    <row r="5" spans="1:23" ht="97.5" customHeight="1">
      <c r="A5" s="339" t="s">
        <v>112</v>
      </c>
      <c r="B5" s="340" t="s">
        <v>4</v>
      </c>
      <c r="C5" s="342" t="s">
        <v>87</v>
      </c>
      <c r="D5" s="343"/>
      <c r="E5" s="344"/>
      <c r="F5" s="351" t="s">
        <v>88</v>
      </c>
      <c r="G5" s="351" t="s">
        <v>89</v>
      </c>
      <c r="H5" s="351"/>
      <c r="I5" s="352" t="s">
        <v>184</v>
      </c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3" ht="15.75">
      <c r="A6" s="339"/>
      <c r="B6" s="340"/>
      <c r="C6" s="345"/>
      <c r="D6" s="346"/>
      <c r="E6" s="347"/>
      <c r="F6" s="351"/>
      <c r="G6" s="334" t="s">
        <v>90</v>
      </c>
      <c r="H6" s="334" t="s">
        <v>91</v>
      </c>
      <c r="I6" s="353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1:23" ht="15.75">
      <c r="A7" s="339"/>
      <c r="B7" s="341"/>
      <c r="C7" s="348"/>
      <c r="D7" s="349"/>
      <c r="E7" s="350"/>
      <c r="F7" s="351"/>
      <c r="G7" s="335"/>
      <c r="H7" s="335"/>
      <c r="I7" s="353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3" ht="78.75">
      <c r="A8" s="339"/>
      <c r="B8" s="341"/>
      <c r="C8" s="152" t="s">
        <v>6</v>
      </c>
      <c r="D8" s="152" t="s">
        <v>92</v>
      </c>
      <c r="E8" s="152" t="s">
        <v>93</v>
      </c>
      <c r="F8" s="351"/>
      <c r="G8" s="336"/>
      <c r="H8" s="336"/>
      <c r="I8" s="354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 ht="52.5">
      <c r="A9" s="153" t="s">
        <v>94</v>
      </c>
      <c r="B9" s="154" t="s">
        <v>95</v>
      </c>
      <c r="C9" s="155">
        <v>1</v>
      </c>
      <c r="D9" s="155">
        <v>2</v>
      </c>
      <c r="E9" s="155">
        <v>3</v>
      </c>
      <c r="F9" s="155">
        <v>4</v>
      </c>
      <c r="G9" s="156">
        <v>5</v>
      </c>
      <c r="H9" s="156">
        <v>6</v>
      </c>
      <c r="I9" s="157" t="s">
        <v>113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 ht="27">
      <c r="A10" s="321" t="s">
        <v>96</v>
      </c>
      <c r="B10" s="322"/>
      <c r="C10" s="322"/>
      <c r="D10" s="322"/>
      <c r="E10" s="322"/>
      <c r="F10" s="322"/>
      <c r="G10" s="322"/>
      <c r="H10" s="322"/>
      <c r="I10" s="323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 ht="27">
      <c r="A11" s="324" t="s">
        <v>146</v>
      </c>
      <c r="B11" s="325"/>
      <c r="C11" s="325"/>
      <c r="D11" s="325"/>
      <c r="E11" s="325"/>
      <c r="F11" s="325"/>
      <c r="G11" s="325"/>
      <c r="H11" s="325"/>
      <c r="I11" s="326"/>
    </row>
    <row r="12" spans="1:23" ht="27">
      <c r="A12" s="324" t="s">
        <v>147</v>
      </c>
      <c r="B12" s="325"/>
      <c r="C12" s="325"/>
      <c r="D12" s="325"/>
      <c r="E12" s="325"/>
      <c r="F12" s="325"/>
      <c r="G12" s="325"/>
      <c r="H12" s="325"/>
      <c r="I12" s="326"/>
    </row>
    <row r="13" spans="1:23" ht="26.25">
      <c r="A13" s="49" t="s">
        <v>148</v>
      </c>
      <c r="B13" s="50" t="s">
        <v>151</v>
      </c>
      <c r="C13" s="51"/>
      <c r="D13" s="51"/>
      <c r="E13" s="51"/>
      <c r="F13" s="67"/>
      <c r="G13" s="52"/>
      <c r="H13" s="52"/>
      <c r="I13" s="64"/>
    </row>
    <row r="14" spans="1:23" s="164" customFormat="1" ht="26.25">
      <c r="A14" s="162" t="s">
        <v>238</v>
      </c>
      <c r="B14" s="163" t="s">
        <v>240</v>
      </c>
      <c r="C14" s="51" t="s">
        <v>97</v>
      </c>
      <c r="D14" s="236">
        <v>0</v>
      </c>
      <c r="E14" s="236">
        <v>0.73</v>
      </c>
      <c r="F14" s="86">
        <v>4320</v>
      </c>
      <c r="G14" s="218">
        <f t="shared" ref="G14:G17" si="0">D14*F14</f>
        <v>0</v>
      </c>
      <c r="H14" s="269">
        <f>E14*F14</f>
        <v>3153.6</v>
      </c>
      <c r="I14" s="158">
        <f>G14/H14*100</f>
        <v>0</v>
      </c>
    </row>
    <row r="15" spans="1:23" s="164" customFormat="1" ht="26.25">
      <c r="A15" s="162" t="s">
        <v>239</v>
      </c>
      <c r="B15" s="163" t="s">
        <v>241</v>
      </c>
      <c r="C15" s="51" t="s">
        <v>97</v>
      </c>
      <c r="D15" s="236">
        <v>0</v>
      </c>
      <c r="E15" s="236">
        <v>10.019</v>
      </c>
      <c r="F15" s="86">
        <v>1061.23</v>
      </c>
      <c r="G15" s="221">
        <f t="shared" si="0"/>
        <v>0</v>
      </c>
      <c r="H15" s="269">
        <f t="shared" ref="H15:H22" si="1">E15*F15</f>
        <v>10632.463369999999</v>
      </c>
      <c r="I15" s="158">
        <f t="shared" ref="I15:I33" si="2">G15/H15*100</f>
        <v>0</v>
      </c>
    </row>
    <row r="16" spans="1:23" ht="26.25">
      <c r="A16" s="55" t="s">
        <v>149</v>
      </c>
      <c r="B16" s="56" t="s">
        <v>152</v>
      </c>
      <c r="C16" s="53" t="s">
        <v>97</v>
      </c>
      <c r="D16" s="237">
        <v>550</v>
      </c>
      <c r="E16" s="53">
        <v>490</v>
      </c>
      <c r="F16" s="86">
        <v>26</v>
      </c>
      <c r="G16" s="221">
        <f t="shared" si="0"/>
        <v>14300</v>
      </c>
      <c r="H16" s="269">
        <f t="shared" si="1"/>
        <v>12740</v>
      </c>
      <c r="I16" s="158">
        <f t="shared" si="2"/>
        <v>112.24489795918366</v>
      </c>
    </row>
    <row r="17" spans="1:9" ht="52.5">
      <c r="A17" s="185" t="s">
        <v>150</v>
      </c>
      <c r="B17" s="186" t="s">
        <v>153</v>
      </c>
      <c r="C17" s="187" t="s">
        <v>97</v>
      </c>
      <c r="D17" s="238">
        <v>0.2</v>
      </c>
      <c r="E17" s="187">
        <v>0.183</v>
      </c>
      <c r="F17" s="188">
        <v>427.5</v>
      </c>
      <c r="G17" s="221">
        <f t="shared" si="0"/>
        <v>85.5</v>
      </c>
      <c r="H17" s="269">
        <f t="shared" si="1"/>
        <v>78.232500000000002</v>
      </c>
      <c r="I17" s="158">
        <f t="shared" si="2"/>
        <v>109.28961748633878</v>
      </c>
    </row>
    <row r="18" spans="1:9" ht="26.25">
      <c r="A18" s="189" t="s">
        <v>242</v>
      </c>
      <c r="B18" s="159" t="s">
        <v>243</v>
      </c>
      <c r="C18" s="160" t="s">
        <v>244</v>
      </c>
      <c r="D18" s="239">
        <v>0</v>
      </c>
      <c r="E18" s="239">
        <v>0.23</v>
      </c>
      <c r="F18" s="165">
        <v>1353</v>
      </c>
      <c r="G18" s="221">
        <f>D18*F18</f>
        <v>0</v>
      </c>
      <c r="H18" s="269">
        <f t="shared" si="1"/>
        <v>311.19</v>
      </c>
      <c r="I18" s="158">
        <f t="shared" si="2"/>
        <v>0</v>
      </c>
    </row>
    <row r="19" spans="1:9" ht="51.75">
      <c r="A19" s="190" t="s">
        <v>271</v>
      </c>
      <c r="B19" s="191" t="s">
        <v>272</v>
      </c>
      <c r="C19" s="192" t="s">
        <v>273</v>
      </c>
      <c r="D19" s="239">
        <v>0</v>
      </c>
      <c r="E19" s="239">
        <v>0</v>
      </c>
      <c r="F19" s="165">
        <v>2100</v>
      </c>
      <c r="G19" s="221">
        <f t="shared" ref="G19:G21" si="3">D19*F19</f>
        <v>0</v>
      </c>
      <c r="H19" s="269">
        <f t="shared" si="1"/>
        <v>0</v>
      </c>
      <c r="I19" s="158" t="e">
        <f t="shared" si="2"/>
        <v>#DIV/0!</v>
      </c>
    </row>
    <row r="20" spans="1:9" ht="26.25">
      <c r="A20" s="211" t="s">
        <v>281</v>
      </c>
      <c r="B20" s="159" t="s">
        <v>282</v>
      </c>
      <c r="C20" s="192" t="s">
        <v>273</v>
      </c>
      <c r="D20" s="239">
        <v>265.24</v>
      </c>
      <c r="E20" s="239">
        <v>375.3</v>
      </c>
      <c r="F20" s="165">
        <v>25</v>
      </c>
      <c r="G20" s="221">
        <f t="shared" si="3"/>
        <v>6631</v>
      </c>
      <c r="H20" s="269">
        <f t="shared" si="1"/>
        <v>9382.5</v>
      </c>
      <c r="I20" s="158">
        <f t="shared" si="2"/>
        <v>70.674127364774847</v>
      </c>
    </row>
    <row r="21" spans="1:9" ht="54.75" customHeight="1">
      <c r="A21" s="201" t="s">
        <v>276</v>
      </c>
      <c r="B21" s="159" t="s">
        <v>275</v>
      </c>
      <c r="C21" s="192" t="s">
        <v>97</v>
      </c>
      <c r="D21" s="160">
        <v>3294</v>
      </c>
      <c r="E21" s="160">
        <v>862.4</v>
      </c>
      <c r="F21" s="165">
        <v>5.48</v>
      </c>
      <c r="G21" s="221">
        <f t="shared" si="3"/>
        <v>18051.120000000003</v>
      </c>
      <c r="H21" s="269">
        <f t="shared" si="1"/>
        <v>4725.9520000000002</v>
      </c>
      <c r="I21" s="158">
        <f t="shared" si="2"/>
        <v>381.95732838589987</v>
      </c>
    </row>
    <row r="22" spans="1:9" ht="45.75" customHeight="1">
      <c r="A22" s="201" t="s">
        <v>283</v>
      </c>
      <c r="B22" s="159" t="s">
        <v>275</v>
      </c>
      <c r="C22" s="160" t="s">
        <v>277</v>
      </c>
      <c r="D22" s="272">
        <v>22.8</v>
      </c>
      <c r="E22" s="272">
        <v>0.8</v>
      </c>
      <c r="F22" s="193">
        <v>3.35</v>
      </c>
      <c r="G22" s="221">
        <f t="shared" ref="G22" si="4">D22*F22</f>
        <v>76.38000000000001</v>
      </c>
      <c r="H22" s="269">
        <f t="shared" si="1"/>
        <v>2.68</v>
      </c>
      <c r="I22" s="158">
        <f t="shared" si="2"/>
        <v>2850.0000000000005</v>
      </c>
    </row>
    <row r="23" spans="1:9" ht="45.75" customHeight="1">
      <c r="A23" s="68" t="s">
        <v>98</v>
      </c>
      <c r="B23" s="65" t="s">
        <v>111</v>
      </c>
      <c r="C23" s="57" t="s">
        <v>111</v>
      </c>
      <c r="D23" s="57" t="s">
        <v>111</v>
      </c>
      <c r="E23" s="57" t="s">
        <v>111</v>
      </c>
      <c r="F23" s="58" t="s">
        <v>111</v>
      </c>
      <c r="G23" s="222">
        <f>SUM(G14:G22)</f>
        <v>39144</v>
      </c>
      <c r="H23" s="222">
        <f>SUM(H14:H22)</f>
        <v>41026.617869999995</v>
      </c>
      <c r="I23" s="158">
        <f>G23/H23*100</f>
        <v>95.411228203198718</v>
      </c>
    </row>
    <row r="24" spans="1:9" ht="71.25" customHeight="1">
      <c r="A24" s="330"/>
      <c r="B24" s="331"/>
      <c r="C24" s="331"/>
      <c r="D24" s="331"/>
      <c r="E24" s="331"/>
      <c r="F24" s="331"/>
      <c r="G24" s="331"/>
      <c r="H24" s="331"/>
      <c r="I24" s="332"/>
    </row>
    <row r="25" spans="1:9" ht="52.5">
      <c r="A25" s="55" t="s">
        <v>223</v>
      </c>
      <c r="B25" s="56" t="s">
        <v>224</v>
      </c>
      <c r="C25" s="54" t="s">
        <v>222</v>
      </c>
      <c r="D25" s="237">
        <v>35.6</v>
      </c>
      <c r="E25" s="53">
        <v>34.32</v>
      </c>
      <c r="F25" s="86">
        <v>2.4750000000000001</v>
      </c>
      <c r="G25" s="218">
        <f t="shared" ref="G25" si="5">D25*F25</f>
        <v>88.110000000000014</v>
      </c>
      <c r="H25" s="269">
        <f>E25*F25</f>
        <v>84.942000000000007</v>
      </c>
      <c r="I25" s="158">
        <f>G25/H25*100</f>
        <v>103.72960372960374</v>
      </c>
    </row>
    <row r="26" spans="1:9" ht="27.75">
      <c r="A26" s="161" t="s">
        <v>98</v>
      </c>
      <c r="B26" s="194" t="s">
        <v>111</v>
      </c>
      <c r="C26" s="195" t="s">
        <v>111</v>
      </c>
      <c r="D26" s="195" t="s">
        <v>111</v>
      </c>
      <c r="E26" s="195" t="s">
        <v>111</v>
      </c>
      <c r="F26" s="195" t="s">
        <v>111</v>
      </c>
      <c r="G26" s="219">
        <f>SUM(G25:G25)</f>
        <v>88.110000000000014</v>
      </c>
      <c r="H26" s="219">
        <f>SUM(H25:H25)</f>
        <v>84.942000000000007</v>
      </c>
      <c r="I26" s="158">
        <f>G26/H26*100</f>
        <v>103.72960372960374</v>
      </c>
    </row>
    <row r="27" spans="1:9" ht="54">
      <c r="A27" s="69" t="s">
        <v>205</v>
      </c>
      <c r="B27" s="66" t="s">
        <v>111</v>
      </c>
      <c r="C27" s="57" t="s">
        <v>111</v>
      </c>
      <c r="D27" s="57" t="s">
        <v>111</v>
      </c>
      <c r="E27" s="57" t="s">
        <v>111</v>
      </c>
      <c r="F27" s="57" t="s">
        <v>111</v>
      </c>
      <c r="G27" s="220">
        <f>G26+G23</f>
        <v>39232.11</v>
      </c>
      <c r="H27" s="220">
        <f>H26+H23</f>
        <v>41111.559869999997</v>
      </c>
      <c r="I27" s="158">
        <f t="shared" si="2"/>
        <v>95.428415083390021</v>
      </c>
    </row>
    <row r="28" spans="1:9" ht="27">
      <c r="A28" s="327" t="s">
        <v>168</v>
      </c>
      <c r="B28" s="328"/>
      <c r="C28" s="328"/>
      <c r="D28" s="328"/>
      <c r="E28" s="328"/>
      <c r="F28" s="328"/>
      <c r="G28" s="328"/>
      <c r="H28" s="328"/>
      <c r="I28" s="329"/>
    </row>
    <row r="29" spans="1:9" ht="27.75">
      <c r="A29" s="196" t="s">
        <v>274</v>
      </c>
      <c r="B29" s="208">
        <v>37166</v>
      </c>
      <c r="C29" s="209" t="s">
        <v>97</v>
      </c>
      <c r="D29" s="276">
        <v>0.78</v>
      </c>
      <c r="E29" s="270">
        <v>0.20399999999999999</v>
      </c>
      <c r="F29" s="209">
        <v>6.6</v>
      </c>
      <c r="G29" s="223">
        <f t="shared" ref="G29" si="6">D29*F29</f>
        <v>5.1479999999999997</v>
      </c>
      <c r="H29" s="223">
        <f>E29*F29</f>
        <v>1.3463999999999998</v>
      </c>
      <c r="I29" s="210">
        <f t="shared" si="2"/>
        <v>382.35294117647061</v>
      </c>
    </row>
    <row r="30" spans="1:9" ht="27.75">
      <c r="A30" s="196" t="s">
        <v>278</v>
      </c>
      <c r="B30" s="208">
        <v>37166</v>
      </c>
      <c r="C30" s="209" t="s">
        <v>279</v>
      </c>
      <c r="D30" s="276">
        <v>0.878</v>
      </c>
      <c r="E30" s="270">
        <v>0.878</v>
      </c>
      <c r="F30" s="209">
        <v>7</v>
      </c>
      <c r="G30" s="223">
        <f t="shared" ref="G30:G31" si="7">D30*F30</f>
        <v>6.1459999999999999</v>
      </c>
      <c r="H30" s="223">
        <f t="shared" ref="H30:H31" si="8">E30*F30</f>
        <v>6.1459999999999999</v>
      </c>
      <c r="I30" s="210">
        <f t="shared" si="2"/>
        <v>100</v>
      </c>
    </row>
    <row r="31" spans="1:9" ht="27.75">
      <c r="A31" s="196" t="s">
        <v>280</v>
      </c>
      <c r="B31" s="208">
        <v>37166</v>
      </c>
      <c r="C31" s="209" t="s">
        <v>279</v>
      </c>
      <c r="D31" s="276">
        <v>0.27</v>
      </c>
      <c r="E31" s="271">
        <v>0.19</v>
      </c>
      <c r="F31" s="209">
        <v>21</v>
      </c>
      <c r="G31" s="223">
        <f t="shared" si="7"/>
        <v>5.67</v>
      </c>
      <c r="H31" s="223">
        <f t="shared" si="8"/>
        <v>3.99</v>
      </c>
      <c r="I31" s="210">
        <f t="shared" si="2"/>
        <v>142.10526315789474</v>
      </c>
    </row>
    <row r="32" spans="1:9" ht="61.9" customHeight="1">
      <c r="A32" s="197" t="s">
        <v>98</v>
      </c>
      <c r="B32" s="198" t="s">
        <v>111</v>
      </c>
      <c r="C32" s="195" t="s">
        <v>111</v>
      </c>
      <c r="D32" s="195" t="s">
        <v>111</v>
      </c>
      <c r="E32" s="195" t="s">
        <v>111</v>
      </c>
      <c r="F32" s="199" t="s">
        <v>111</v>
      </c>
      <c r="G32" s="224">
        <f>SUM(G29:G31)</f>
        <v>16.963999999999999</v>
      </c>
      <c r="H32" s="224">
        <f>SUM(H29:H31)</f>
        <v>11.4824</v>
      </c>
      <c r="I32" s="158">
        <f t="shared" si="2"/>
        <v>147.73914861004667</v>
      </c>
    </row>
    <row r="33" spans="1:9" ht="27.75">
      <c r="A33" s="68" t="s">
        <v>98</v>
      </c>
      <c r="B33" s="65" t="s">
        <v>111</v>
      </c>
      <c r="C33" s="57" t="s">
        <v>111</v>
      </c>
      <c r="D33" s="57" t="s">
        <v>111</v>
      </c>
      <c r="E33" s="57" t="s">
        <v>111</v>
      </c>
      <c r="F33" s="58" t="s">
        <v>111</v>
      </c>
      <c r="G33" s="222">
        <f>G32+G27</f>
        <v>39249.074000000001</v>
      </c>
      <c r="H33" s="222">
        <f>H32+H27</f>
        <v>41123.042269999998</v>
      </c>
      <c r="I33" s="158">
        <f t="shared" si="2"/>
        <v>95.443021317109384</v>
      </c>
    </row>
    <row r="34" spans="1:9" ht="49.5" customHeight="1">
      <c r="A34" s="59"/>
      <c r="B34" s="60"/>
      <c r="C34" s="59"/>
      <c r="D34" s="59"/>
      <c r="E34" s="59"/>
      <c r="F34" s="59"/>
    </row>
    <row r="35" spans="1:9" ht="26.25">
      <c r="A35" s="333" t="s">
        <v>206</v>
      </c>
      <c r="B35" s="333"/>
      <c r="C35" s="333"/>
      <c r="D35" s="333"/>
      <c r="E35" s="333"/>
      <c r="F35" s="333"/>
      <c r="G35" s="143"/>
      <c r="H35" s="143"/>
      <c r="I35" s="143"/>
    </row>
    <row r="36" spans="1:9" ht="26.25">
      <c r="A36" s="144" t="s">
        <v>225</v>
      </c>
      <c r="B36" s="145"/>
      <c r="C36" s="144"/>
      <c r="D36" s="144"/>
      <c r="E36" s="144"/>
      <c r="F36" s="144"/>
      <c r="G36" s="143"/>
      <c r="H36" s="143"/>
      <c r="I36" s="143"/>
    </row>
    <row r="37" spans="1:9" ht="25.5" customHeight="1">
      <c r="A37" s="320" t="s">
        <v>207</v>
      </c>
      <c r="B37" s="320"/>
      <c r="C37" s="320"/>
      <c r="D37" s="320"/>
      <c r="E37" s="320"/>
      <c r="F37" s="320"/>
      <c r="G37" s="320"/>
      <c r="H37" s="320"/>
      <c r="I37" s="320"/>
    </row>
    <row r="38" spans="1:9">
      <c r="A38" s="59"/>
      <c r="B38" s="60"/>
      <c r="C38" s="59"/>
      <c r="D38" s="59"/>
      <c r="E38" s="59"/>
      <c r="F38" s="59"/>
    </row>
    <row r="39" spans="1:9">
      <c r="B39" s="47"/>
    </row>
    <row r="40" spans="1:9">
      <c r="B40" s="47"/>
    </row>
    <row r="41" spans="1:9">
      <c r="B41" s="47"/>
    </row>
    <row r="42" spans="1:9">
      <c r="B42" s="47"/>
    </row>
    <row r="43" spans="1:9">
      <c r="B43" s="47"/>
    </row>
    <row r="44" spans="1:9">
      <c r="B44" s="47"/>
    </row>
    <row r="45" spans="1:9">
      <c r="B45" s="47"/>
    </row>
    <row r="46" spans="1:9">
      <c r="B46" s="47"/>
    </row>
    <row r="47" spans="1:9">
      <c r="B47" s="47"/>
    </row>
    <row r="48" spans="1:9">
      <c r="B48" s="47"/>
    </row>
    <row r="49" spans="2:2">
      <c r="B49" s="47"/>
    </row>
    <row r="50" spans="2:2">
      <c r="B50" s="47"/>
    </row>
    <row r="51" spans="2:2">
      <c r="B51" s="47"/>
    </row>
    <row r="52" spans="2:2">
      <c r="B52" s="47"/>
    </row>
    <row r="53" spans="2:2">
      <c r="B53" s="47"/>
    </row>
    <row r="54" spans="2:2">
      <c r="B54" s="47"/>
    </row>
    <row r="55" spans="2:2">
      <c r="B55" s="47"/>
    </row>
    <row r="56" spans="2:2">
      <c r="B56" s="47"/>
    </row>
    <row r="57" spans="2:2">
      <c r="B57" s="47"/>
    </row>
    <row r="58" spans="2:2">
      <c r="B58" s="47"/>
    </row>
    <row r="59" spans="2:2">
      <c r="B59" s="47"/>
    </row>
    <row r="60" spans="2:2">
      <c r="B60" s="47"/>
    </row>
    <row r="61" spans="2:2">
      <c r="B61" s="47"/>
    </row>
    <row r="62" spans="2:2">
      <c r="B62" s="47"/>
    </row>
    <row r="63" spans="2:2">
      <c r="B63" s="47"/>
    </row>
    <row r="64" spans="2:2">
      <c r="B64" s="47"/>
    </row>
    <row r="65" spans="2:2">
      <c r="B65" s="47"/>
    </row>
    <row r="66" spans="2:2">
      <c r="B66" s="47"/>
    </row>
    <row r="67" spans="2:2">
      <c r="B67" s="47"/>
    </row>
    <row r="68" spans="2:2">
      <c r="B68" s="47"/>
    </row>
    <row r="69" spans="2:2">
      <c r="B69" s="47"/>
    </row>
    <row r="70" spans="2:2">
      <c r="B70" s="47"/>
    </row>
    <row r="71" spans="2:2">
      <c r="B71" s="47"/>
    </row>
    <row r="72" spans="2:2">
      <c r="B72" s="47"/>
    </row>
    <row r="73" spans="2:2">
      <c r="B73" s="47"/>
    </row>
    <row r="74" spans="2:2">
      <c r="B74" s="47"/>
    </row>
    <row r="75" spans="2:2">
      <c r="B75" s="47"/>
    </row>
    <row r="76" spans="2:2">
      <c r="B76" s="47"/>
    </row>
    <row r="77" spans="2:2">
      <c r="B77" s="47"/>
    </row>
    <row r="78" spans="2:2">
      <c r="B78" s="47"/>
    </row>
    <row r="79" spans="2:2">
      <c r="B79" s="47"/>
    </row>
    <row r="80" spans="2:2">
      <c r="B80" s="47"/>
    </row>
    <row r="81" spans="2:2">
      <c r="B81" s="47"/>
    </row>
    <row r="82" spans="2:2">
      <c r="B82" s="47"/>
    </row>
    <row r="83" spans="2:2">
      <c r="B83" s="47"/>
    </row>
    <row r="84" spans="2:2">
      <c r="B84" s="47"/>
    </row>
    <row r="85" spans="2:2">
      <c r="B85" s="47"/>
    </row>
    <row r="86" spans="2:2">
      <c r="B86" s="47"/>
    </row>
    <row r="87" spans="2:2">
      <c r="B87" s="47"/>
    </row>
    <row r="88" spans="2:2">
      <c r="B88" s="47"/>
    </row>
    <row r="89" spans="2:2">
      <c r="B89" s="47"/>
    </row>
    <row r="90" spans="2:2">
      <c r="B90" s="47"/>
    </row>
    <row r="91" spans="2:2">
      <c r="B91" s="47"/>
    </row>
    <row r="92" spans="2:2">
      <c r="B92" s="47"/>
    </row>
    <row r="93" spans="2:2">
      <c r="B93" s="47"/>
    </row>
    <row r="94" spans="2:2">
      <c r="B94" s="47"/>
    </row>
    <row r="95" spans="2:2">
      <c r="B95" s="47"/>
    </row>
    <row r="96" spans="2:2">
      <c r="B96" s="47"/>
    </row>
    <row r="97" spans="2:2">
      <c r="B97" s="47"/>
    </row>
    <row r="98" spans="2:2">
      <c r="B98" s="47"/>
    </row>
    <row r="99" spans="2:2">
      <c r="B99" s="47"/>
    </row>
    <row r="100" spans="2:2">
      <c r="B100" s="47"/>
    </row>
    <row r="101" spans="2:2">
      <c r="B101" s="47"/>
    </row>
    <row r="102" spans="2:2">
      <c r="B102" s="47"/>
    </row>
    <row r="103" spans="2:2">
      <c r="B103" s="47"/>
    </row>
    <row r="104" spans="2:2">
      <c r="B104" s="47"/>
    </row>
    <row r="105" spans="2:2">
      <c r="B105" s="47"/>
    </row>
    <row r="106" spans="2:2">
      <c r="B106" s="47"/>
    </row>
    <row r="107" spans="2:2">
      <c r="B107" s="47"/>
    </row>
    <row r="108" spans="2:2">
      <c r="B108" s="47"/>
    </row>
    <row r="109" spans="2:2">
      <c r="B109" s="47"/>
    </row>
    <row r="110" spans="2:2">
      <c r="B110" s="47"/>
    </row>
    <row r="111" spans="2:2">
      <c r="B111" s="47"/>
    </row>
    <row r="112" spans="2:2">
      <c r="B112" s="47"/>
    </row>
    <row r="113" spans="2:2">
      <c r="B113" s="47"/>
    </row>
    <row r="114" spans="2:2">
      <c r="B114" s="47"/>
    </row>
    <row r="115" spans="2:2">
      <c r="B115" s="47"/>
    </row>
    <row r="116" spans="2:2">
      <c r="B116" s="47"/>
    </row>
    <row r="117" spans="2:2">
      <c r="B117" s="47"/>
    </row>
    <row r="118" spans="2:2">
      <c r="B118" s="47"/>
    </row>
    <row r="119" spans="2:2">
      <c r="B119" s="47"/>
    </row>
    <row r="120" spans="2:2">
      <c r="B120" s="47"/>
    </row>
    <row r="121" spans="2:2">
      <c r="B121" s="47"/>
    </row>
    <row r="122" spans="2:2">
      <c r="B122" s="47"/>
    </row>
    <row r="123" spans="2:2">
      <c r="B123" s="47"/>
    </row>
    <row r="124" spans="2:2">
      <c r="B124" s="47"/>
    </row>
    <row r="125" spans="2:2">
      <c r="B125" s="47"/>
    </row>
    <row r="126" spans="2:2">
      <c r="B126" s="47"/>
    </row>
    <row r="127" spans="2:2">
      <c r="B127" s="47"/>
    </row>
    <row r="128" spans="2:2">
      <c r="B128" s="47"/>
    </row>
    <row r="129" spans="2:2">
      <c r="B129" s="47"/>
    </row>
    <row r="130" spans="2:2">
      <c r="B130" s="47"/>
    </row>
    <row r="131" spans="2:2">
      <c r="B131" s="47"/>
    </row>
    <row r="132" spans="2:2">
      <c r="B132" s="47"/>
    </row>
    <row r="133" spans="2:2">
      <c r="B133" s="47"/>
    </row>
    <row r="134" spans="2:2">
      <c r="B134" s="47"/>
    </row>
    <row r="135" spans="2:2">
      <c r="B135" s="47"/>
    </row>
    <row r="136" spans="2:2">
      <c r="B136" s="47"/>
    </row>
    <row r="137" spans="2:2">
      <c r="B137" s="47"/>
    </row>
    <row r="138" spans="2:2">
      <c r="B138" s="47"/>
    </row>
    <row r="139" spans="2:2">
      <c r="B139" s="47"/>
    </row>
    <row r="140" spans="2:2">
      <c r="B140" s="47"/>
    </row>
    <row r="141" spans="2:2">
      <c r="B141" s="47"/>
    </row>
    <row r="142" spans="2:2">
      <c r="B142" s="47"/>
    </row>
    <row r="143" spans="2:2">
      <c r="B143" s="47"/>
    </row>
    <row r="144" spans="2:2">
      <c r="B144" s="47"/>
    </row>
    <row r="145" spans="2:2">
      <c r="B145" s="47"/>
    </row>
    <row r="146" spans="2:2">
      <c r="B146" s="47"/>
    </row>
    <row r="147" spans="2:2">
      <c r="B147" s="47"/>
    </row>
    <row r="148" spans="2:2">
      <c r="B148" s="47"/>
    </row>
    <row r="149" spans="2:2">
      <c r="B149" s="47"/>
    </row>
    <row r="150" spans="2:2">
      <c r="B150" s="47"/>
    </row>
    <row r="151" spans="2:2">
      <c r="B151" s="47"/>
    </row>
    <row r="152" spans="2:2">
      <c r="B152" s="47"/>
    </row>
    <row r="153" spans="2:2">
      <c r="B153" s="47"/>
    </row>
    <row r="154" spans="2:2">
      <c r="B154" s="47"/>
    </row>
    <row r="155" spans="2:2">
      <c r="B155" s="47"/>
    </row>
    <row r="156" spans="2:2">
      <c r="B156" s="47"/>
    </row>
    <row r="157" spans="2:2">
      <c r="B157" s="47"/>
    </row>
    <row r="158" spans="2:2">
      <c r="B158" s="47"/>
    </row>
    <row r="159" spans="2:2">
      <c r="B159" s="47"/>
    </row>
    <row r="160" spans="2:2">
      <c r="B160" s="47"/>
    </row>
    <row r="161" spans="2:2">
      <c r="B161" s="47"/>
    </row>
    <row r="162" spans="2:2">
      <c r="B162" s="47"/>
    </row>
    <row r="163" spans="2:2">
      <c r="B163" s="47"/>
    </row>
    <row r="164" spans="2:2">
      <c r="B164" s="47"/>
    </row>
    <row r="165" spans="2:2">
      <c r="B165" s="47"/>
    </row>
    <row r="166" spans="2:2">
      <c r="B166" s="47"/>
    </row>
    <row r="167" spans="2:2">
      <c r="B167" s="47"/>
    </row>
    <row r="168" spans="2:2">
      <c r="B168" s="47"/>
    </row>
    <row r="169" spans="2:2">
      <c r="B169" s="47"/>
    </row>
    <row r="170" spans="2:2">
      <c r="B170" s="47"/>
    </row>
    <row r="171" spans="2:2">
      <c r="B171" s="47"/>
    </row>
    <row r="172" spans="2:2">
      <c r="B172" s="47"/>
    </row>
    <row r="173" spans="2:2">
      <c r="B173" s="47"/>
    </row>
    <row r="174" spans="2:2">
      <c r="B174" s="47"/>
    </row>
    <row r="175" spans="2:2">
      <c r="B175" s="47"/>
    </row>
    <row r="176" spans="2:2">
      <c r="B176" s="47"/>
    </row>
    <row r="177" spans="2:2">
      <c r="B177" s="47"/>
    </row>
    <row r="178" spans="2:2">
      <c r="B178" s="47"/>
    </row>
    <row r="179" spans="2:2">
      <c r="B179" s="47"/>
    </row>
    <row r="180" spans="2:2">
      <c r="B180" s="47"/>
    </row>
    <row r="181" spans="2:2">
      <c r="B181" s="47"/>
    </row>
    <row r="182" spans="2:2">
      <c r="B182" s="47"/>
    </row>
    <row r="183" spans="2:2">
      <c r="B183" s="47"/>
    </row>
    <row r="184" spans="2:2">
      <c r="B184" s="47"/>
    </row>
    <row r="185" spans="2:2">
      <c r="B185" s="47"/>
    </row>
    <row r="186" spans="2:2">
      <c r="B186" s="47"/>
    </row>
    <row r="187" spans="2:2">
      <c r="B187" s="47"/>
    </row>
    <row r="188" spans="2:2">
      <c r="B188" s="47"/>
    </row>
    <row r="189" spans="2:2">
      <c r="B189" s="47"/>
    </row>
    <row r="190" spans="2:2">
      <c r="B190" s="47"/>
    </row>
    <row r="191" spans="2:2">
      <c r="B191" s="47"/>
    </row>
    <row r="192" spans="2:2">
      <c r="B192" s="47"/>
    </row>
    <row r="193" spans="2:2">
      <c r="B193" s="47"/>
    </row>
    <row r="194" spans="2:2">
      <c r="B194" s="47"/>
    </row>
    <row r="195" spans="2:2">
      <c r="B195" s="47"/>
    </row>
    <row r="196" spans="2:2">
      <c r="B196" s="47"/>
    </row>
    <row r="197" spans="2:2">
      <c r="B197" s="47"/>
    </row>
    <row r="198" spans="2:2">
      <c r="B198" s="47"/>
    </row>
    <row r="199" spans="2:2">
      <c r="B199" s="47"/>
    </row>
    <row r="200" spans="2:2">
      <c r="B200" s="47"/>
    </row>
    <row r="201" spans="2:2">
      <c r="B201" s="47"/>
    </row>
    <row r="202" spans="2:2">
      <c r="B202" s="47"/>
    </row>
    <row r="203" spans="2:2">
      <c r="B203" s="47"/>
    </row>
    <row r="204" spans="2:2">
      <c r="B204" s="47"/>
    </row>
    <row r="205" spans="2:2">
      <c r="B205" s="47"/>
    </row>
    <row r="206" spans="2:2">
      <c r="B206" s="47"/>
    </row>
    <row r="207" spans="2:2">
      <c r="B207" s="47"/>
    </row>
    <row r="208" spans="2:2">
      <c r="B208" s="47"/>
    </row>
    <row r="209" spans="2:2">
      <c r="B209" s="47"/>
    </row>
    <row r="210" spans="2:2">
      <c r="B210" s="47"/>
    </row>
    <row r="211" spans="2:2">
      <c r="B211" s="47"/>
    </row>
    <row r="212" spans="2:2">
      <c r="B212" s="47"/>
    </row>
    <row r="213" spans="2:2">
      <c r="B213" s="47"/>
    </row>
    <row r="214" spans="2:2">
      <c r="B214" s="47"/>
    </row>
    <row r="215" spans="2:2">
      <c r="B215" s="47"/>
    </row>
    <row r="216" spans="2:2">
      <c r="B216" s="47"/>
    </row>
    <row r="217" spans="2:2">
      <c r="B217" s="47"/>
    </row>
    <row r="218" spans="2:2">
      <c r="B218" s="47"/>
    </row>
    <row r="219" spans="2:2">
      <c r="B219" s="47"/>
    </row>
    <row r="220" spans="2:2">
      <c r="B220" s="47"/>
    </row>
    <row r="221" spans="2:2">
      <c r="B221" s="47"/>
    </row>
    <row r="222" spans="2:2">
      <c r="B222" s="47"/>
    </row>
    <row r="223" spans="2:2">
      <c r="B223" s="47"/>
    </row>
    <row r="224" spans="2:2">
      <c r="B224" s="47"/>
    </row>
    <row r="225" spans="2:2">
      <c r="B225" s="47"/>
    </row>
    <row r="226" spans="2:2">
      <c r="B226" s="47"/>
    </row>
    <row r="227" spans="2:2">
      <c r="B227" s="47"/>
    </row>
    <row r="228" spans="2:2">
      <c r="B228" s="47"/>
    </row>
    <row r="229" spans="2:2">
      <c r="B229" s="47"/>
    </row>
    <row r="230" spans="2:2">
      <c r="B230" s="47"/>
    </row>
    <row r="231" spans="2:2">
      <c r="B231" s="47"/>
    </row>
    <row r="232" spans="2:2">
      <c r="B232" s="47"/>
    </row>
    <row r="233" spans="2:2">
      <c r="B233" s="47"/>
    </row>
    <row r="234" spans="2:2">
      <c r="B234" s="47"/>
    </row>
    <row r="235" spans="2:2">
      <c r="B235" s="47"/>
    </row>
    <row r="236" spans="2:2">
      <c r="B236" s="47"/>
    </row>
    <row r="237" spans="2:2">
      <c r="B237" s="47"/>
    </row>
    <row r="238" spans="2:2">
      <c r="B238" s="47"/>
    </row>
    <row r="239" spans="2:2">
      <c r="B239" s="47"/>
    </row>
    <row r="240" spans="2:2">
      <c r="B240" s="47"/>
    </row>
    <row r="241" spans="2:2">
      <c r="B241" s="47"/>
    </row>
    <row r="242" spans="2:2">
      <c r="B242" s="47"/>
    </row>
    <row r="243" spans="2:2">
      <c r="B243" s="47"/>
    </row>
    <row r="244" spans="2:2">
      <c r="B244" s="47"/>
    </row>
    <row r="245" spans="2:2">
      <c r="B245" s="47"/>
    </row>
    <row r="246" spans="2:2">
      <c r="B246" s="47"/>
    </row>
    <row r="247" spans="2:2">
      <c r="B247" s="47"/>
    </row>
    <row r="248" spans="2:2">
      <c r="B248" s="47"/>
    </row>
    <row r="249" spans="2:2">
      <c r="B249" s="47"/>
    </row>
    <row r="250" spans="2:2">
      <c r="B250" s="47"/>
    </row>
    <row r="251" spans="2:2">
      <c r="B251" s="47"/>
    </row>
    <row r="252" spans="2:2">
      <c r="B252" s="47"/>
    </row>
    <row r="253" spans="2:2">
      <c r="B253" s="47"/>
    </row>
    <row r="254" spans="2:2">
      <c r="B254" s="47"/>
    </row>
    <row r="255" spans="2:2">
      <c r="B255" s="47"/>
    </row>
    <row r="256" spans="2:2">
      <c r="B256" s="47"/>
    </row>
    <row r="257" spans="2:2">
      <c r="B257" s="47"/>
    </row>
    <row r="258" spans="2:2">
      <c r="B258" s="47"/>
    </row>
    <row r="259" spans="2:2">
      <c r="B259" s="47"/>
    </row>
    <row r="260" spans="2:2">
      <c r="B260" s="47"/>
    </row>
    <row r="261" spans="2:2">
      <c r="B261" s="47"/>
    </row>
    <row r="262" spans="2:2">
      <c r="B262" s="47"/>
    </row>
    <row r="263" spans="2:2">
      <c r="B263" s="47"/>
    </row>
    <row r="264" spans="2:2">
      <c r="B264" s="47"/>
    </row>
    <row r="265" spans="2:2">
      <c r="B265" s="47"/>
    </row>
    <row r="266" spans="2:2">
      <c r="B266" s="47"/>
    </row>
    <row r="267" spans="2:2">
      <c r="B267" s="47"/>
    </row>
    <row r="268" spans="2:2">
      <c r="B268" s="47"/>
    </row>
    <row r="269" spans="2:2">
      <c r="B269" s="47"/>
    </row>
    <row r="270" spans="2:2">
      <c r="B270" s="47"/>
    </row>
    <row r="271" spans="2:2">
      <c r="B271" s="47"/>
    </row>
    <row r="272" spans="2:2">
      <c r="B272" s="47"/>
    </row>
    <row r="273" spans="2:2">
      <c r="B273" s="47"/>
    </row>
    <row r="274" spans="2:2">
      <c r="B274" s="47"/>
    </row>
    <row r="275" spans="2:2">
      <c r="B275" s="47"/>
    </row>
    <row r="276" spans="2:2">
      <c r="B276" s="47"/>
    </row>
    <row r="277" spans="2:2">
      <c r="B277" s="47"/>
    </row>
    <row r="278" spans="2:2">
      <c r="B278" s="47"/>
    </row>
    <row r="279" spans="2:2">
      <c r="B279" s="47"/>
    </row>
    <row r="280" spans="2:2">
      <c r="B280" s="47"/>
    </row>
    <row r="281" spans="2:2">
      <c r="B281" s="47"/>
    </row>
    <row r="282" spans="2:2">
      <c r="B282" s="47"/>
    </row>
    <row r="283" spans="2:2">
      <c r="B283" s="47"/>
    </row>
    <row r="284" spans="2:2">
      <c r="B284" s="47"/>
    </row>
    <row r="285" spans="2:2">
      <c r="B285" s="47"/>
    </row>
    <row r="286" spans="2:2">
      <c r="B286" s="47"/>
    </row>
    <row r="287" spans="2:2">
      <c r="B287" s="47"/>
    </row>
    <row r="288" spans="2:2">
      <c r="B288" s="47"/>
    </row>
    <row r="289" spans="2:2">
      <c r="B289" s="47"/>
    </row>
    <row r="290" spans="2:2">
      <c r="B290" s="47"/>
    </row>
    <row r="291" spans="2:2">
      <c r="B291" s="47"/>
    </row>
    <row r="292" spans="2:2">
      <c r="B292" s="47"/>
    </row>
    <row r="293" spans="2:2">
      <c r="B293" s="47"/>
    </row>
    <row r="294" spans="2:2">
      <c r="B294" s="47"/>
    </row>
    <row r="295" spans="2:2">
      <c r="B295" s="47"/>
    </row>
    <row r="296" spans="2:2">
      <c r="B296" s="47"/>
    </row>
    <row r="297" spans="2:2">
      <c r="B297" s="47"/>
    </row>
    <row r="298" spans="2:2">
      <c r="B298" s="47"/>
    </row>
    <row r="299" spans="2:2">
      <c r="B299" s="47"/>
    </row>
    <row r="300" spans="2:2">
      <c r="B300" s="47"/>
    </row>
    <row r="301" spans="2:2">
      <c r="B301" s="47"/>
    </row>
    <row r="302" spans="2:2">
      <c r="B302" s="47"/>
    </row>
    <row r="303" spans="2:2">
      <c r="B303" s="47"/>
    </row>
    <row r="304" spans="2:2">
      <c r="B304" s="47"/>
    </row>
    <row r="305" spans="2:2">
      <c r="B305" s="47"/>
    </row>
    <row r="306" spans="2:2">
      <c r="B306" s="47"/>
    </row>
    <row r="307" spans="2:2">
      <c r="B307" s="47"/>
    </row>
    <row r="308" spans="2:2">
      <c r="B308" s="47"/>
    </row>
    <row r="309" spans="2:2">
      <c r="B309" s="47"/>
    </row>
    <row r="310" spans="2:2">
      <c r="B310" s="47"/>
    </row>
    <row r="311" spans="2:2">
      <c r="B311" s="47"/>
    </row>
    <row r="312" spans="2:2">
      <c r="B312" s="47"/>
    </row>
    <row r="313" spans="2:2">
      <c r="B313" s="47"/>
    </row>
    <row r="314" spans="2:2">
      <c r="B314" s="47"/>
    </row>
    <row r="315" spans="2:2">
      <c r="B315" s="47"/>
    </row>
    <row r="316" spans="2:2">
      <c r="B316" s="47"/>
    </row>
    <row r="317" spans="2:2">
      <c r="B317" s="47"/>
    </row>
    <row r="318" spans="2:2">
      <c r="B318" s="47"/>
    </row>
    <row r="319" spans="2:2">
      <c r="B319" s="47"/>
    </row>
    <row r="320" spans="2:2">
      <c r="B320" s="47"/>
    </row>
    <row r="321" spans="2:2">
      <c r="B321" s="47"/>
    </row>
    <row r="322" spans="2:2">
      <c r="B322" s="47"/>
    </row>
    <row r="323" spans="2:2">
      <c r="B323" s="47"/>
    </row>
    <row r="324" spans="2:2">
      <c r="B324" s="47"/>
    </row>
    <row r="325" spans="2:2">
      <c r="B325" s="47"/>
    </row>
    <row r="326" spans="2:2">
      <c r="B326" s="47"/>
    </row>
    <row r="327" spans="2:2">
      <c r="B327" s="47"/>
    </row>
    <row r="328" spans="2:2">
      <c r="B328" s="47"/>
    </row>
    <row r="329" spans="2:2">
      <c r="B329" s="47"/>
    </row>
    <row r="330" spans="2:2">
      <c r="B330" s="47"/>
    </row>
    <row r="331" spans="2:2">
      <c r="B331" s="47"/>
    </row>
    <row r="332" spans="2:2">
      <c r="B332" s="47"/>
    </row>
    <row r="333" spans="2:2">
      <c r="B333" s="47"/>
    </row>
    <row r="334" spans="2:2">
      <c r="B334" s="47"/>
    </row>
    <row r="335" spans="2:2">
      <c r="B335" s="47"/>
    </row>
    <row r="336" spans="2:2">
      <c r="B336" s="47"/>
    </row>
    <row r="337" spans="2:2">
      <c r="B337" s="47"/>
    </row>
    <row r="338" spans="2:2">
      <c r="B338" s="47"/>
    </row>
    <row r="339" spans="2:2">
      <c r="B339" s="47"/>
    </row>
    <row r="340" spans="2:2">
      <c r="B340" s="47"/>
    </row>
    <row r="341" spans="2:2">
      <c r="B341" s="47"/>
    </row>
    <row r="342" spans="2:2">
      <c r="B342" s="47"/>
    </row>
    <row r="343" spans="2:2">
      <c r="B343" s="47"/>
    </row>
    <row r="344" spans="2:2">
      <c r="B344" s="47"/>
    </row>
    <row r="345" spans="2:2">
      <c r="B345" s="47"/>
    </row>
    <row r="346" spans="2:2">
      <c r="B346" s="47"/>
    </row>
    <row r="347" spans="2:2">
      <c r="B347" s="47"/>
    </row>
    <row r="348" spans="2:2">
      <c r="B348" s="47"/>
    </row>
    <row r="349" spans="2:2">
      <c r="B349" s="47"/>
    </row>
    <row r="350" spans="2:2">
      <c r="B350" s="47"/>
    </row>
    <row r="351" spans="2:2">
      <c r="B351" s="47"/>
    </row>
    <row r="352" spans="2:2">
      <c r="B352" s="47"/>
    </row>
    <row r="353" spans="2:2">
      <c r="B353" s="47"/>
    </row>
    <row r="354" spans="2:2">
      <c r="B354" s="47"/>
    </row>
    <row r="355" spans="2:2">
      <c r="B355" s="47"/>
    </row>
    <row r="356" spans="2:2">
      <c r="B356" s="47"/>
    </row>
    <row r="357" spans="2:2">
      <c r="B357" s="47"/>
    </row>
    <row r="358" spans="2:2">
      <c r="B358" s="47"/>
    </row>
    <row r="359" spans="2:2">
      <c r="B359" s="47"/>
    </row>
    <row r="360" spans="2:2">
      <c r="B360" s="47"/>
    </row>
    <row r="361" spans="2:2">
      <c r="B361" s="47"/>
    </row>
    <row r="362" spans="2:2">
      <c r="B362" s="47"/>
    </row>
    <row r="363" spans="2:2">
      <c r="B363" s="47"/>
    </row>
    <row r="364" spans="2:2">
      <c r="B364" s="47"/>
    </row>
    <row r="365" spans="2:2">
      <c r="B365" s="47"/>
    </row>
    <row r="366" spans="2:2">
      <c r="B366" s="47"/>
    </row>
    <row r="367" spans="2:2">
      <c r="B367" s="47"/>
    </row>
    <row r="368" spans="2:2">
      <c r="B368" s="47"/>
    </row>
    <row r="369" spans="2:2">
      <c r="B369" s="47"/>
    </row>
    <row r="370" spans="2:2">
      <c r="B370" s="47"/>
    </row>
    <row r="371" spans="2:2">
      <c r="B371" s="47"/>
    </row>
    <row r="372" spans="2:2">
      <c r="B372" s="47"/>
    </row>
    <row r="373" spans="2:2">
      <c r="B373" s="47"/>
    </row>
    <row r="374" spans="2:2">
      <c r="B374" s="47"/>
    </row>
    <row r="375" spans="2:2">
      <c r="B375" s="47"/>
    </row>
    <row r="376" spans="2:2">
      <c r="B376" s="47"/>
    </row>
    <row r="377" spans="2:2">
      <c r="B377" s="47"/>
    </row>
    <row r="378" spans="2:2">
      <c r="B378" s="47"/>
    </row>
    <row r="379" spans="2:2">
      <c r="B379" s="47"/>
    </row>
    <row r="380" spans="2:2">
      <c r="B380" s="47"/>
    </row>
    <row r="381" spans="2:2">
      <c r="B381" s="47"/>
    </row>
    <row r="382" spans="2:2">
      <c r="B382" s="47"/>
    </row>
    <row r="383" spans="2:2">
      <c r="B383" s="47"/>
    </row>
    <row r="384" spans="2:2">
      <c r="B384" s="47"/>
    </row>
    <row r="385" spans="2:2">
      <c r="B385" s="47"/>
    </row>
    <row r="386" spans="2:2">
      <c r="B386" s="47"/>
    </row>
    <row r="387" spans="2:2">
      <c r="B387" s="47"/>
    </row>
    <row r="388" spans="2:2">
      <c r="B388" s="47"/>
    </row>
    <row r="389" spans="2:2">
      <c r="B389" s="47"/>
    </row>
    <row r="390" spans="2:2">
      <c r="B390" s="47"/>
    </row>
    <row r="391" spans="2:2">
      <c r="B391" s="47"/>
    </row>
    <row r="392" spans="2:2">
      <c r="B392" s="47"/>
    </row>
    <row r="393" spans="2:2">
      <c r="B393" s="47"/>
    </row>
    <row r="394" spans="2:2">
      <c r="B394" s="47"/>
    </row>
    <row r="395" spans="2:2">
      <c r="B395" s="47"/>
    </row>
    <row r="396" spans="2:2">
      <c r="B396" s="47"/>
    </row>
    <row r="397" spans="2:2">
      <c r="B397" s="47"/>
    </row>
    <row r="398" spans="2:2">
      <c r="B398" s="47"/>
    </row>
    <row r="399" spans="2:2">
      <c r="B399" s="47"/>
    </row>
    <row r="400" spans="2:2">
      <c r="B400" s="47"/>
    </row>
    <row r="401" spans="2:2">
      <c r="B401" s="47"/>
    </row>
    <row r="402" spans="2:2">
      <c r="B402" s="47"/>
    </row>
    <row r="403" spans="2:2">
      <c r="B403" s="47"/>
    </row>
    <row r="404" spans="2:2">
      <c r="B404" s="47"/>
    </row>
    <row r="405" spans="2:2">
      <c r="B405" s="47"/>
    </row>
    <row r="406" spans="2:2">
      <c r="B406" s="47"/>
    </row>
    <row r="407" spans="2:2">
      <c r="B407" s="47"/>
    </row>
    <row r="408" spans="2:2">
      <c r="B408" s="47"/>
    </row>
    <row r="409" spans="2:2">
      <c r="B409" s="47"/>
    </row>
    <row r="410" spans="2:2">
      <c r="B410" s="47"/>
    </row>
    <row r="411" spans="2:2">
      <c r="B411" s="47"/>
    </row>
    <row r="412" spans="2:2">
      <c r="B412" s="47"/>
    </row>
    <row r="413" spans="2:2">
      <c r="B413" s="47"/>
    </row>
    <row r="414" spans="2:2">
      <c r="B414" s="47"/>
    </row>
    <row r="415" spans="2:2">
      <c r="B415" s="47"/>
    </row>
    <row r="416" spans="2:2">
      <c r="B416" s="47"/>
    </row>
    <row r="417" spans="2:2">
      <c r="B417" s="47"/>
    </row>
    <row r="418" spans="2:2">
      <c r="B418" s="47"/>
    </row>
    <row r="419" spans="2:2">
      <c r="B419" s="47"/>
    </row>
    <row r="420" spans="2:2">
      <c r="B420" s="47"/>
    </row>
    <row r="421" spans="2:2">
      <c r="B421" s="47"/>
    </row>
    <row r="422" spans="2:2">
      <c r="B422" s="47"/>
    </row>
    <row r="423" spans="2:2">
      <c r="B423" s="47"/>
    </row>
    <row r="424" spans="2:2">
      <c r="B424" s="47"/>
    </row>
    <row r="425" spans="2:2">
      <c r="B425" s="47"/>
    </row>
    <row r="426" spans="2:2">
      <c r="B426" s="47"/>
    </row>
    <row r="427" spans="2:2">
      <c r="B427" s="47"/>
    </row>
    <row r="428" spans="2:2">
      <c r="B428" s="47"/>
    </row>
    <row r="429" spans="2:2">
      <c r="B429" s="47"/>
    </row>
    <row r="430" spans="2:2">
      <c r="B430" s="47"/>
    </row>
    <row r="431" spans="2:2">
      <c r="B431" s="47"/>
    </row>
    <row r="432" spans="2:2">
      <c r="B432" s="47"/>
    </row>
    <row r="433" spans="2:2">
      <c r="B433" s="47"/>
    </row>
    <row r="434" spans="2:2">
      <c r="B434" s="47"/>
    </row>
    <row r="435" spans="2:2">
      <c r="B435" s="47"/>
    </row>
    <row r="436" spans="2:2">
      <c r="B436" s="47"/>
    </row>
    <row r="437" spans="2:2">
      <c r="B437" s="47"/>
    </row>
    <row r="438" spans="2:2">
      <c r="B438" s="47"/>
    </row>
    <row r="439" spans="2:2">
      <c r="B439" s="47"/>
    </row>
    <row r="440" spans="2:2">
      <c r="B440" s="47"/>
    </row>
    <row r="441" spans="2:2">
      <c r="B441" s="47"/>
    </row>
    <row r="442" spans="2:2">
      <c r="B442" s="47"/>
    </row>
    <row r="443" spans="2:2">
      <c r="B443" s="47"/>
    </row>
    <row r="444" spans="2:2">
      <c r="B444" s="47"/>
    </row>
    <row r="445" spans="2:2">
      <c r="B445" s="47"/>
    </row>
    <row r="446" spans="2:2">
      <c r="B446" s="47"/>
    </row>
    <row r="447" spans="2:2">
      <c r="B447" s="47"/>
    </row>
    <row r="448" spans="2:2">
      <c r="B448" s="47"/>
    </row>
    <row r="449" spans="2:2">
      <c r="B449" s="47"/>
    </row>
    <row r="450" spans="2:2">
      <c r="B450" s="47"/>
    </row>
    <row r="451" spans="2:2">
      <c r="B451" s="47"/>
    </row>
    <row r="452" spans="2:2">
      <c r="B452" s="47"/>
    </row>
    <row r="453" spans="2:2">
      <c r="B453" s="47"/>
    </row>
    <row r="454" spans="2:2">
      <c r="B454" s="47"/>
    </row>
    <row r="455" spans="2:2">
      <c r="B455" s="47"/>
    </row>
    <row r="456" spans="2:2">
      <c r="B456" s="47"/>
    </row>
    <row r="457" spans="2:2">
      <c r="B457" s="47"/>
    </row>
    <row r="458" spans="2:2">
      <c r="B458" s="47"/>
    </row>
    <row r="459" spans="2:2">
      <c r="B459" s="47"/>
    </row>
    <row r="460" spans="2:2">
      <c r="B460" s="47"/>
    </row>
    <row r="461" spans="2:2">
      <c r="B461" s="47"/>
    </row>
    <row r="462" spans="2:2">
      <c r="B462" s="47"/>
    </row>
    <row r="463" spans="2:2">
      <c r="B463" s="47"/>
    </row>
    <row r="464" spans="2:2">
      <c r="B464" s="47"/>
    </row>
    <row r="465" spans="2:2">
      <c r="B465" s="47"/>
    </row>
    <row r="466" spans="2:2">
      <c r="B466" s="47"/>
    </row>
    <row r="467" spans="2:2">
      <c r="B467" s="47"/>
    </row>
    <row r="468" spans="2:2">
      <c r="B468" s="47"/>
    </row>
    <row r="469" spans="2:2">
      <c r="B469" s="47"/>
    </row>
    <row r="470" spans="2:2">
      <c r="B470" s="47"/>
    </row>
    <row r="471" spans="2:2">
      <c r="B471" s="47"/>
    </row>
    <row r="472" spans="2:2">
      <c r="B472" s="47"/>
    </row>
    <row r="473" spans="2:2">
      <c r="B473" s="47"/>
    </row>
    <row r="474" spans="2:2">
      <c r="B474" s="47"/>
    </row>
    <row r="475" spans="2:2">
      <c r="B475" s="47"/>
    </row>
    <row r="476" spans="2:2">
      <c r="B476" s="47"/>
    </row>
    <row r="477" spans="2:2">
      <c r="B477" s="47"/>
    </row>
    <row r="478" spans="2:2">
      <c r="B478" s="47"/>
    </row>
  </sheetData>
  <mergeCells count="17">
    <mergeCell ref="G6:G8"/>
    <mergeCell ref="H6:H8"/>
    <mergeCell ref="A2:I2"/>
    <mergeCell ref="A3:I3"/>
    <mergeCell ref="A5:A8"/>
    <mergeCell ref="B5:B8"/>
    <mergeCell ref="C5:E7"/>
    <mergeCell ref="F5:F8"/>
    <mergeCell ref="G5:H5"/>
    <mergeCell ref="I5:I8"/>
    <mergeCell ref="A37:I37"/>
    <mergeCell ref="A10:I10"/>
    <mergeCell ref="A11:I11"/>
    <mergeCell ref="A12:I12"/>
    <mergeCell ref="A28:I28"/>
    <mergeCell ref="A24:I24"/>
    <mergeCell ref="A35:F35"/>
  </mergeCells>
  <phoneticPr fontId="18" type="noConversion"/>
  <hyperlinks>
    <hyperlink ref="A19" r:id="rId1" display="https://www.rusprofile.ru/codes/236100"/>
  </hyperlinks>
  <printOptions horizontalCentered="1"/>
  <pageMargins left="0.39370078740157483" right="0.39370078740157483" top="0.39370078740157483" bottom="0.39370078740157483" header="0" footer="0"/>
  <pageSetup paperSize="9" scale="44" fitToWidth="0" fitToHeight="0" orientation="landscape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5"/>
  <sheetViews>
    <sheetView view="pageBreakPreview" topLeftCell="A7" zoomScale="60" workbookViewId="0">
      <selection activeCell="D29" sqref="D29"/>
    </sheetView>
  </sheetViews>
  <sheetFormatPr defaultRowHeight="12.75"/>
  <cols>
    <col min="1" max="1" width="5.5703125" customWidth="1"/>
    <col min="2" max="2" width="43.28515625" customWidth="1"/>
    <col min="3" max="3" width="26.28515625" customWidth="1"/>
    <col min="4" max="4" width="31.5703125" customWidth="1"/>
    <col min="5" max="5" width="22.42578125" customWidth="1"/>
    <col min="6" max="6" width="21.28515625" customWidth="1"/>
    <col min="7" max="7" width="26.28515625" customWidth="1"/>
    <col min="8" max="8" width="60.28515625" customWidth="1"/>
  </cols>
  <sheetData>
    <row r="1" spans="1:9" ht="26.25" customHeight="1">
      <c r="G1" s="90"/>
      <c r="H1" s="147" t="s">
        <v>183</v>
      </c>
      <c r="I1" s="87"/>
    </row>
    <row r="3" spans="1:9" ht="76.5" customHeight="1">
      <c r="A3" s="355" t="s">
        <v>236</v>
      </c>
      <c r="B3" s="355"/>
      <c r="C3" s="355"/>
      <c r="D3" s="355"/>
      <c r="E3" s="355"/>
      <c r="F3" s="355"/>
      <c r="G3" s="355"/>
      <c r="H3" s="355"/>
    </row>
    <row r="4" spans="1:9" ht="29.25" customHeight="1">
      <c r="A4" s="88"/>
      <c r="B4" s="88"/>
      <c r="C4" s="88"/>
      <c r="D4" s="89"/>
      <c r="E4" s="89"/>
      <c r="F4" s="89"/>
      <c r="G4" s="89"/>
    </row>
    <row r="5" spans="1:9" ht="111" customHeight="1">
      <c r="A5" s="131" t="s">
        <v>174</v>
      </c>
      <c r="B5" s="131" t="s">
        <v>175</v>
      </c>
      <c r="C5" s="131" t="s">
        <v>176</v>
      </c>
      <c r="D5" s="131" t="s">
        <v>181</v>
      </c>
      <c r="E5" s="131" t="s">
        <v>178</v>
      </c>
      <c r="F5" s="131" t="s">
        <v>177</v>
      </c>
      <c r="G5" s="131" t="s">
        <v>179</v>
      </c>
      <c r="H5" s="131" t="s">
        <v>180</v>
      </c>
    </row>
    <row r="6" spans="1:9" ht="168.75" customHeight="1">
      <c r="A6" s="180">
        <v>1</v>
      </c>
      <c r="B6" s="356" t="s">
        <v>235</v>
      </c>
      <c r="C6" s="181" t="str">
        <f>'[1]Прил 6 Инвестпроекты'!C7</f>
        <v>Расширение действующего производства по переработке дикорастущего сырья и консервированию овощей и фруктов</v>
      </c>
      <c r="D6" s="181" t="str">
        <f>'[1]Прил 6 Инвестпроекты'!D7</f>
        <v>ООО "Кедр"</v>
      </c>
      <c r="E6" s="182" t="s">
        <v>252</v>
      </c>
      <c r="F6" s="180">
        <v>17.989999999999998</v>
      </c>
      <c r="G6" s="183">
        <v>10</v>
      </c>
      <c r="H6" s="181" t="s">
        <v>263</v>
      </c>
    </row>
    <row r="7" spans="1:9" ht="78" customHeight="1">
      <c r="A7" s="179">
        <v>2</v>
      </c>
      <c r="B7" s="357"/>
      <c r="C7" s="184" t="str">
        <f>'[1]Прил 6 Инвестпроекты'!C12</f>
        <v>Создание пункта шиномонтажа и реализации шин</v>
      </c>
      <c r="D7" s="184" t="str">
        <f>'[1]Прил 6 Инвестпроекты'!D12</f>
        <v>ООО "Шанс"</v>
      </c>
      <c r="E7" s="184"/>
      <c r="F7" s="183">
        <v>10.199999999999999</v>
      </c>
      <c r="G7" s="183">
        <v>5</v>
      </c>
      <c r="H7" s="184" t="s">
        <v>264</v>
      </c>
    </row>
    <row r="8" spans="1:9" ht="87" customHeight="1">
      <c r="A8" s="179">
        <v>3</v>
      </c>
      <c r="B8" s="357"/>
      <c r="C8" s="184" t="str">
        <f>'[1]Прил 6 Инвестпроекты'!C17</f>
        <v>Строительство бетонных заводов в г. Тулуне</v>
      </c>
      <c r="D8" s="184" t="str">
        <f>'[1]Прил 6 Инвестпроекты'!D17</f>
        <v>ООО "Корпорация Бетона"</v>
      </c>
      <c r="E8" s="182" t="s">
        <v>253</v>
      </c>
      <c r="F8" s="183">
        <v>19.600000000000001</v>
      </c>
      <c r="G8" s="183">
        <v>12</v>
      </c>
      <c r="H8" s="184" t="s">
        <v>265</v>
      </c>
    </row>
    <row r="9" spans="1:9" ht="88.5" customHeight="1">
      <c r="A9" s="179">
        <v>4</v>
      </c>
      <c r="B9" s="357"/>
      <c r="C9" s="184" t="str">
        <f>'[1]Прил 6 Инвестпроекты'!C22</f>
        <v>Создание тепличнолесопитомнического комплекса</v>
      </c>
      <c r="D9" s="184" t="str">
        <f>'[1]Прил 6 Инвестпроекты'!D22</f>
        <v>ООО "Енисей"</v>
      </c>
      <c r="E9" s="182" t="s">
        <v>255</v>
      </c>
      <c r="F9" s="183">
        <v>16</v>
      </c>
      <c r="G9" s="183">
        <v>10</v>
      </c>
      <c r="H9" s="184" t="s">
        <v>254</v>
      </c>
    </row>
    <row r="10" spans="1:9" ht="75.75" customHeight="1">
      <c r="A10" s="179">
        <v>5</v>
      </c>
      <c r="B10" s="357"/>
      <c r="C10" s="184" t="s">
        <v>256</v>
      </c>
      <c r="D10" s="184" t="s">
        <v>257</v>
      </c>
      <c r="E10" s="182"/>
      <c r="F10" s="183">
        <v>39.799999999999997</v>
      </c>
      <c r="G10" s="183">
        <v>39</v>
      </c>
      <c r="H10" s="184" t="s">
        <v>266</v>
      </c>
    </row>
    <row r="11" spans="1:9" ht="151.5" customHeight="1">
      <c r="A11" s="179">
        <v>6</v>
      </c>
      <c r="B11" s="357"/>
      <c r="C11" s="184" t="s">
        <v>258</v>
      </c>
      <c r="D11" s="184" t="s">
        <v>259</v>
      </c>
      <c r="E11" s="182" t="s">
        <v>260</v>
      </c>
      <c r="F11" s="183">
        <v>14.1</v>
      </c>
      <c r="G11" s="183">
        <v>6</v>
      </c>
      <c r="H11" s="184" t="s">
        <v>267</v>
      </c>
    </row>
    <row r="12" spans="1:9" ht="86.25" customHeight="1">
      <c r="A12" s="179">
        <v>7</v>
      </c>
      <c r="B12" s="357"/>
      <c r="C12" s="184" t="s">
        <v>261</v>
      </c>
      <c r="D12" s="184" t="s">
        <v>262</v>
      </c>
      <c r="E12" s="182"/>
      <c r="F12" s="183">
        <v>30.2</v>
      </c>
      <c r="G12" s="183">
        <v>9</v>
      </c>
      <c r="H12" s="184" t="s">
        <v>268</v>
      </c>
    </row>
    <row r="13" spans="1:9" ht="72">
      <c r="A13" s="212">
        <v>8</v>
      </c>
      <c r="B13" s="357"/>
      <c r="C13" s="213" t="s">
        <v>270</v>
      </c>
      <c r="D13" s="213" t="s">
        <v>269</v>
      </c>
      <c r="E13" s="214"/>
      <c r="F13" s="214">
        <v>12.4</v>
      </c>
      <c r="G13" s="214">
        <v>26</v>
      </c>
      <c r="H13" s="213" t="s">
        <v>284</v>
      </c>
    </row>
    <row r="14" spans="1:9" ht="18">
      <c r="A14" s="230"/>
      <c r="B14" s="358"/>
      <c r="C14" s="233"/>
      <c r="D14" s="234"/>
      <c r="E14" s="235"/>
      <c r="F14" s="235"/>
      <c r="G14" s="235"/>
      <c r="H14" s="233"/>
    </row>
    <row r="15" spans="1:9" ht="18">
      <c r="A15" s="230"/>
      <c r="B15" s="230"/>
      <c r="C15" s="231"/>
      <c r="D15" s="232"/>
      <c r="E15" s="230"/>
      <c r="F15" s="230"/>
      <c r="G15" s="230"/>
      <c r="H15" s="231"/>
    </row>
  </sheetData>
  <mergeCells count="2">
    <mergeCell ref="A3:H3"/>
    <mergeCell ref="B6:B14"/>
  </mergeCells>
  <printOptions horizontalCentered="1"/>
  <pageMargins left="0.70866141732283472" right="0.70866141732283472" top="0.74803149606299213" bottom="0.35433070866141736" header="0.31496062992125984" footer="0.31496062992125984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9"/>
  <sheetViews>
    <sheetView view="pageBreakPreview" zoomScale="75" zoomScaleNormal="75" workbookViewId="0">
      <selection activeCell="S15" sqref="S15"/>
    </sheetView>
  </sheetViews>
  <sheetFormatPr defaultRowHeight="12.75"/>
  <sheetData>
    <row r="1" spans="1:14" ht="18.75">
      <c r="L1" s="360" t="s">
        <v>215</v>
      </c>
      <c r="M1" s="360"/>
      <c r="N1" s="360"/>
    </row>
    <row r="2" spans="1:14" ht="18.75">
      <c r="L2" s="148"/>
      <c r="M2" s="148"/>
      <c r="N2" s="148"/>
    </row>
    <row r="3" spans="1:14" ht="38.25" customHeight="1">
      <c r="A3" s="362" t="s">
        <v>123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</row>
    <row r="4" spans="1:14" ht="16.149999999999999" customHeight="1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ht="101.25" customHeight="1">
      <c r="A5" s="361" t="s">
        <v>122</v>
      </c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</row>
    <row r="6" spans="1:14" ht="34.5" customHeight="1">
      <c r="A6" s="363" t="s">
        <v>121</v>
      </c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</row>
    <row r="7" spans="1:14" ht="64.900000000000006" customHeight="1">
      <c r="A7" s="359" t="s">
        <v>154</v>
      </c>
      <c r="B7" s="359"/>
      <c r="C7" s="359"/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</row>
    <row r="8" spans="1:14" ht="61.9" customHeight="1">
      <c r="A8" s="359" t="s">
        <v>226</v>
      </c>
      <c r="B8" s="359"/>
      <c r="C8" s="359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</row>
    <row r="9" spans="1:14" ht="41.45" customHeight="1">
      <c r="A9" s="359" t="s">
        <v>227</v>
      </c>
      <c r="B9" s="359"/>
      <c r="C9" s="359"/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</row>
    <row r="10" spans="1:14" ht="58.5" customHeight="1">
      <c r="A10" s="359" t="s">
        <v>209</v>
      </c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</row>
    <row r="11" spans="1:14" ht="36.6" customHeight="1">
      <c r="A11" s="359" t="s">
        <v>228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</row>
    <row r="12" spans="1:14" ht="36.6" customHeight="1">
      <c r="A12" s="359" t="s">
        <v>229</v>
      </c>
      <c r="B12" s="359"/>
      <c r="C12" s="359"/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</row>
    <row r="13" spans="1:14" ht="60" customHeight="1">
      <c r="A13" s="359" t="s">
        <v>210</v>
      </c>
      <c r="B13" s="359"/>
      <c r="C13" s="359"/>
      <c r="D13" s="359"/>
      <c r="E13" s="359"/>
      <c r="F13" s="359"/>
      <c r="G13" s="359"/>
      <c r="H13" s="359"/>
      <c r="I13" s="359"/>
      <c r="J13" s="359"/>
      <c r="K13" s="359"/>
      <c r="L13" s="359"/>
      <c r="M13" s="359"/>
      <c r="N13" s="359"/>
    </row>
    <row r="14" spans="1:14" ht="36.6" customHeight="1">
      <c r="A14" s="359" t="s">
        <v>211</v>
      </c>
      <c r="B14" s="359"/>
      <c r="C14" s="359"/>
      <c r="D14" s="359"/>
      <c r="E14" s="359"/>
      <c r="F14" s="359"/>
      <c r="G14" s="359"/>
      <c r="H14" s="359"/>
      <c r="I14" s="359"/>
      <c r="J14" s="359"/>
      <c r="K14" s="359"/>
      <c r="L14" s="359"/>
      <c r="M14" s="359"/>
      <c r="N14" s="359"/>
    </row>
    <row r="15" spans="1:14" ht="42" customHeight="1">
      <c r="A15" s="359" t="s">
        <v>212</v>
      </c>
      <c r="B15" s="359"/>
      <c r="C15" s="359"/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</row>
    <row r="16" spans="1:14" ht="40.5" customHeight="1">
      <c r="A16" s="365" t="s">
        <v>0</v>
      </c>
      <c r="B16" s="365"/>
      <c r="C16" s="365"/>
      <c r="D16" s="365"/>
      <c r="E16" s="365"/>
      <c r="F16" s="365"/>
      <c r="G16" s="365"/>
      <c r="H16" s="365"/>
      <c r="I16" s="365"/>
      <c r="J16" s="365"/>
      <c r="K16" s="365"/>
      <c r="L16" s="365"/>
      <c r="M16" s="365"/>
      <c r="N16" s="365"/>
    </row>
    <row r="17" spans="1:14" ht="45" customHeight="1">
      <c r="A17" s="359" t="s">
        <v>213</v>
      </c>
      <c r="B17" s="359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</row>
    <row r="18" spans="1:14" ht="24" customHeight="1">
      <c r="A18" s="366" t="s">
        <v>1</v>
      </c>
      <c r="B18" s="366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</row>
    <row r="19" spans="1:14" ht="42.75" customHeight="1">
      <c r="A19" s="364" t="s">
        <v>214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4"/>
      <c r="L19" s="364"/>
      <c r="M19" s="364"/>
      <c r="N19" s="364"/>
    </row>
  </sheetData>
  <mergeCells count="17">
    <mergeCell ref="A9:N9"/>
    <mergeCell ref="A11:N11"/>
    <mergeCell ref="A12:N12"/>
    <mergeCell ref="A10:N10"/>
    <mergeCell ref="A13:N13"/>
    <mergeCell ref="A14:N14"/>
    <mergeCell ref="A19:N19"/>
    <mergeCell ref="A15:N15"/>
    <mergeCell ref="A16:N16"/>
    <mergeCell ref="A17:N17"/>
    <mergeCell ref="A18:N18"/>
    <mergeCell ref="A8:N8"/>
    <mergeCell ref="L1:N1"/>
    <mergeCell ref="A5:N5"/>
    <mergeCell ref="A3:N3"/>
    <mergeCell ref="A6:N6"/>
    <mergeCell ref="A7:N7"/>
  </mergeCells>
  <phoneticPr fontId="18" type="noConversion"/>
  <printOptions horizontalCentered="1"/>
  <pageMargins left="0.78740157480314965" right="0.39370078740157483" top="0.78740157480314965" bottom="0.39370078740157483" header="0" footer="0"/>
  <pageSetup paperSize="9" scale="6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Аналит.отчет</vt:lpstr>
      <vt:lpstr>Диагностика</vt:lpstr>
      <vt:lpstr>Расчет ИФО</vt:lpstr>
      <vt:lpstr>Инвест. проекты</vt:lpstr>
      <vt:lpstr>Структура аналитич. записки</vt:lpstr>
      <vt:lpstr>Аналит.отчет!Заголовки_для_печати</vt:lpstr>
      <vt:lpstr>Диагностика!Заголовки_для_печати</vt:lpstr>
      <vt:lpstr>'Расчет ИФО'!Заголовки_для_печати</vt:lpstr>
      <vt:lpstr>Аналит.отчет!Область_печати</vt:lpstr>
      <vt:lpstr>Диагностика!Область_печати</vt:lpstr>
      <vt:lpstr>'Инвест. проекты'!Область_печати</vt:lpstr>
      <vt:lpstr>'Расчет ИФО'!Область_печати</vt:lpstr>
    </vt:vector>
  </TitlesOfParts>
  <Company>AoIR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2025-04-25T07:52:54Z</cp:lastPrinted>
  <dcterms:created xsi:type="dcterms:W3CDTF">2006-03-06T08:26:24Z</dcterms:created>
  <dcterms:modified xsi:type="dcterms:W3CDTF">2025-04-25T08:02:26Z</dcterms:modified>
</cp:coreProperties>
</file>